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5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+xml"/>
  <Override PartName="/xl/charts/chart6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7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Isabella\Desktop\Risultati_1.06\"/>
    </mc:Choice>
  </mc:AlternateContent>
  <xr:revisionPtr revIDLastSave="0" documentId="13_ncr:1_{2C2C4B88-0AC3-455F-A817-4D5ECB20428E}" xr6:coauthVersionLast="47" xr6:coauthVersionMax="47" xr10:uidLastSave="{00000000-0000-0000-0000-000000000000}"/>
  <bookViews>
    <workbookView xWindow="-108" yWindow="-108" windowWidth="23256" windowHeight="12456" tabRatio="960" firstSheet="1" activeTab="7" xr2:uid="{FC727A89-B4F1-4307-A66E-A40EC0A27C26}"/>
  </bookViews>
  <sheets>
    <sheet name="7V_info" sheetId="3" r:id="rId1"/>
    <sheet name="Materiali aula" sheetId="4" r:id="rId2"/>
    <sheet name="Electric lighting" sheetId="1" r:id="rId3"/>
    <sheet name="Clear Sky" sheetId="5" r:id="rId4"/>
    <sheet name="Electric lighting+Clear Sky" sheetId="7" r:id="rId5"/>
    <sheet name="LN+LA_CS" sheetId="9" r:id="rId6"/>
    <sheet name="Overcast Sky" sheetId="6" r:id="rId7"/>
    <sheet name="Electric lighting+Overcast" sheetId="8" r:id="rId8"/>
    <sheet name="LN+LA_OS" sheetId="10" r:id="rId9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V4" i="10" l="1"/>
  <c r="W3" i="10" s="1"/>
  <c r="U4" i="9"/>
  <c r="U3" i="9"/>
  <c r="U2" i="9"/>
  <c r="T4" i="9"/>
  <c r="AE58" i="8"/>
  <c r="AD58" i="8"/>
  <c r="AC58" i="8"/>
  <c r="AB58" i="8"/>
  <c r="AA58" i="8"/>
  <c r="Z58" i="8"/>
  <c r="Y58" i="8"/>
  <c r="X58" i="8"/>
  <c r="W58" i="8"/>
  <c r="S58" i="8"/>
  <c r="R58" i="8"/>
  <c r="Q58" i="8"/>
  <c r="P58" i="8"/>
  <c r="O58" i="8"/>
  <c r="N58" i="8"/>
  <c r="AE57" i="8"/>
  <c r="AD57" i="8"/>
  <c r="AC57" i="8"/>
  <c r="AB57" i="8"/>
  <c r="AA57" i="8"/>
  <c r="Z57" i="8"/>
  <c r="Y57" i="8"/>
  <c r="X57" i="8"/>
  <c r="W57" i="8"/>
  <c r="S57" i="8"/>
  <c r="R57" i="8"/>
  <c r="Q57" i="8"/>
  <c r="P57" i="8"/>
  <c r="O57" i="8"/>
  <c r="N57" i="8"/>
  <c r="AE28" i="8"/>
  <c r="AD28" i="8"/>
  <c r="AC28" i="8"/>
  <c r="AB28" i="8"/>
  <c r="AA28" i="8"/>
  <c r="Z28" i="8"/>
  <c r="Y28" i="8"/>
  <c r="X28" i="8"/>
  <c r="W28" i="8"/>
  <c r="S28" i="8"/>
  <c r="R28" i="8"/>
  <c r="Q28" i="8"/>
  <c r="P28" i="8"/>
  <c r="O28" i="8"/>
  <c r="N28" i="8"/>
  <c r="C63" i="10"/>
  <c r="C62" i="10"/>
  <c r="C61" i="10"/>
  <c r="C60" i="10"/>
  <c r="C59" i="10"/>
  <c r="C58" i="10"/>
  <c r="C57" i="10"/>
  <c r="C56" i="10"/>
  <c r="C55" i="10"/>
  <c r="C54" i="10"/>
  <c r="C53" i="10"/>
  <c r="C52" i="10"/>
  <c r="C51" i="10"/>
  <c r="C50" i="10"/>
  <c r="C49" i="10"/>
  <c r="C48" i="10"/>
  <c r="C47" i="10"/>
  <c r="C46" i="10"/>
  <c r="C45" i="10"/>
  <c r="C44" i="10"/>
  <c r="C43" i="10"/>
  <c r="C42" i="10"/>
  <c r="C41" i="10"/>
  <c r="C40" i="10"/>
  <c r="C39" i="10"/>
  <c r="C38" i="10"/>
  <c r="C37" i="10"/>
  <c r="C36" i="10"/>
  <c r="C35" i="10"/>
  <c r="C34" i="10"/>
  <c r="C35" i="9"/>
  <c r="C36" i="9"/>
  <c r="C37" i="9"/>
  <c r="C38" i="9"/>
  <c r="C39" i="9"/>
  <c r="C40" i="9"/>
  <c r="C41" i="9"/>
  <c r="C42" i="9"/>
  <c r="C43" i="9"/>
  <c r="C44" i="9"/>
  <c r="C45" i="9"/>
  <c r="C46" i="9"/>
  <c r="C47" i="9"/>
  <c r="C48" i="9"/>
  <c r="C49" i="9"/>
  <c r="C50" i="9"/>
  <c r="C51" i="9"/>
  <c r="C52" i="9"/>
  <c r="C53" i="9"/>
  <c r="C54" i="9"/>
  <c r="C55" i="9"/>
  <c r="C56" i="9"/>
  <c r="C57" i="9"/>
  <c r="C58" i="9"/>
  <c r="C59" i="9"/>
  <c r="C60" i="9"/>
  <c r="C61" i="9"/>
  <c r="C62" i="9"/>
  <c r="C63" i="9"/>
  <c r="C34" i="9"/>
  <c r="O58" i="7"/>
  <c r="P58" i="7"/>
  <c r="Q58" i="7"/>
  <c r="R58" i="7"/>
  <c r="S58" i="7"/>
  <c r="Z58" i="7"/>
  <c r="AA58" i="7"/>
  <c r="AB58" i="7"/>
  <c r="AC58" i="7"/>
  <c r="AD58" i="7"/>
  <c r="AE58" i="7"/>
  <c r="O57" i="7"/>
  <c r="P57" i="7"/>
  <c r="Q57" i="7"/>
  <c r="R57" i="7"/>
  <c r="S57" i="7"/>
  <c r="Z57" i="7"/>
  <c r="AA57" i="7"/>
  <c r="AB57" i="7"/>
  <c r="AC57" i="7"/>
  <c r="AD57" i="7"/>
  <c r="AE57" i="7"/>
  <c r="O28" i="7"/>
  <c r="P28" i="7"/>
  <c r="Q28" i="7"/>
  <c r="R28" i="7"/>
  <c r="S28" i="7"/>
  <c r="Z28" i="7"/>
  <c r="AA28" i="7"/>
  <c r="AB28" i="7"/>
  <c r="AC28" i="7"/>
  <c r="AD28" i="7"/>
  <c r="AE28" i="7"/>
  <c r="AE56" i="8"/>
  <c r="AD56" i="8"/>
  <c r="AC56" i="8"/>
  <c r="AB56" i="8"/>
  <c r="AA56" i="8"/>
  <c r="Z56" i="8"/>
  <c r="Y56" i="8"/>
  <c r="X56" i="8"/>
  <c r="W56" i="8"/>
  <c r="AE55" i="8"/>
  <c r="AD55" i="8"/>
  <c r="AC55" i="8"/>
  <c r="AB55" i="8"/>
  <c r="AA55" i="8"/>
  <c r="Z55" i="8"/>
  <c r="Y55" i="8"/>
  <c r="X55" i="8"/>
  <c r="W55" i="8"/>
  <c r="AE54" i="8"/>
  <c r="AD54" i="8"/>
  <c r="AC54" i="8"/>
  <c r="AB54" i="8"/>
  <c r="AA54" i="8"/>
  <c r="Z54" i="8"/>
  <c r="Y54" i="8"/>
  <c r="X54" i="8"/>
  <c r="W54" i="8"/>
  <c r="AE53" i="8"/>
  <c r="AD53" i="8"/>
  <c r="AC53" i="8"/>
  <c r="AB53" i="8"/>
  <c r="AA53" i="8"/>
  <c r="Z53" i="8"/>
  <c r="Y53" i="8"/>
  <c r="X53" i="8"/>
  <c r="W53" i="8"/>
  <c r="AE52" i="8"/>
  <c r="AD52" i="8"/>
  <c r="AC52" i="8"/>
  <c r="AB52" i="8"/>
  <c r="AA52" i="8"/>
  <c r="Z52" i="8"/>
  <c r="Y52" i="8"/>
  <c r="X52" i="8"/>
  <c r="W52" i="8"/>
  <c r="AE51" i="8"/>
  <c r="AD51" i="8"/>
  <c r="AC51" i="8"/>
  <c r="AB51" i="8"/>
  <c r="AA51" i="8"/>
  <c r="Z51" i="8"/>
  <c r="Y51" i="8"/>
  <c r="X51" i="8"/>
  <c r="W51" i="8"/>
  <c r="AE50" i="8"/>
  <c r="AD50" i="8"/>
  <c r="AC50" i="8"/>
  <c r="AB50" i="8"/>
  <c r="AA50" i="8"/>
  <c r="Z50" i="8"/>
  <c r="Y50" i="8"/>
  <c r="X50" i="8"/>
  <c r="W50" i="8"/>
  <c r="AE49" i="8"/>
  <c r="AD49" i="8"/>
  <c r="AC49" i="8"/>
  <c r="AB49" i="8"/>
  <c r="AA49" i="8"/>
  <c r="Z49" i="8"/>
  <c r="Y49" i="8"/>
  <c r="X49" i="8"/>
  <c r="W49" i="8"/>
  <c r="AE48" i="8"/>
  <c r="AD48" i="8"/>
  <c r="AC48" i="8"/>
  <c r="AB48" i="8"/>
  <c r="AA48" i="8"/>
  <c r="Z48" i="8"/>
  <c r="Y48" i="8"/>
  <c r="X48" i="8"/>
  <c r="W48" i="8"/>
  <c r="AE47" i="8"/>
  <c r="AD47" i="8"/>
  <c r="AC47" i="8"/>
  <c r="AB47" i="8"/>
  <c r="AA47" i="8"/>
  <c r="Z47" i="8"/>
  <c r="Y47" i="8"/>
  <c r="X47" i="8"/>
  <c r="W47" i="8"/>
  <c r="AE46" i="8"/>
  <c r="AD46" i="8"/>
  <c r="AC46" i="8"/>
  <c r="AB46" i="8"/>
  <c r="AA46" i="8"/>
  <c r="Z46" i="8"/>
  <c r="Y46" i="8"/>
  <c r="X46" i="8"/>
  <c r="W46" i="8"/>
  <c r="AE45" i="8"/>
  <c r="AD45" i="8"/>
  <c r="AC45" i="8"/>
  <c r="AB45" i="8"/>
  <c r="AA45" i="8"/>
  <c r="Z45" i="8"/>
  <c r="Y45" i="8"/>
  <c r="X45" i="8"/>
  <c r="W45" i="8"/>
  <c r="AE44" i="8"/>
  <c r="AD44" i="8"/>
  <c r="AC44" i="8"/>
  <c r="AB44" i="8"/>
  <c r="AA44" i="8"/>
  <c r="Z44" i="8"/>
  <c r="Y44" i="8"/>
  <c r="X44" i="8"/>
  <c r="W44" i="8"/>
  <c r="AE43" i="8"/>
  <c r="AD43" i="8"/>
  <c r="AC43" i="8"/>
  <c r="AB43" i="8"/>
  <c r="AA43" i="8"/>
  <c r="Z43" i="8"/>
  <c r="Y43" i="8"/>
  <c r="X43" i="8"/>
  <c r="W43" i="8"/>
  <c r="AE42" i="8"/>
  <c r="AD42" i="8"/>
  <c r="AC42" i="8"/>
  <c r="AB42" i="8"/>
  <c r="AA42" i="8"/>
  <c r="Z42" i="8"/>
  <c r="Y42" i="8"/>
  <c r="X42" i="8"/>
  <c r="W42" i="8"/>
  <c r="AE41" i="8"/>
  <c r="AD41" i="8"/>
  <c r="AC41" i="8"/>
  <c r="AB41" i="8"/>
  <c r="AA41" i="8"/>
  <c r="Z41" i="8"/>
  <c r="Y41" i="8"/>
  <c r="X41" i="8"/>
  <c r="W41" i="8"/>
  <c r="AE40" i="8"/>
  <c r="AD40" i="8"/>
  <c r="AC40" i="8"/>
  <c r="AB40" i="8"/>
  <c r="AA40" i="8"/>
  <c r="Z40" i="8"/>
  <c r="Y40" i="8"/>
  <c r="X40" i="8"/>
  <c r="W40" i="8"/>
  <c r="AE39" i="8"/>
  <c r="AD39" i="8"/>
  <c r="AC39" i="8"/>
  <c r="AB39" i="8"/>
  <c r="AA39" i="8"/>
  <c r="Z39" i="8"/>
  <c r="Y39" i="8"/>
  <c r="X39" i="8"/>
  <c r="W39" i="8"/>
  <c r="AE38" i="8"/>
  <c r="AD38" i="8"/>
  <c r="AC38" i="8"/>
  <c r="AB38" i="8"/>
  <c r="AA38" i="8"/>
  <c r="Z38" i="8"/>
  <c r="Y38" i="8"/>
  <c r="X38" i="8"/>
  <c r="W38" i="8"/>
  <c r="AE37" i="8"/>
  <c r="AD37" i="8"/>
  <c r="AC37" i="8"/>
  <c r="AB37" i="8"/>
  <c r="AA37" i="8"/>
  <c r="Z37" i="8"/>
  <c r="Y37" i="8"/>
  <c r="X37" i="8"/>
  <c r="W37" i="8"/>
  <c r="AE36" i="8"/>
  <c r="AD36" i="8"/>
  <c r="AC36" i="8"/>
  <c r="AB36" i="8"/>
  <c r="AA36" i="8"/>
  <c r="Z36" i="8"/>
  <c r="Y36" i="8"/>
  <c r="X36" i="8"/>
  <c r="W36" i="8"/>
  <c r="AE35" i="8"/>
  <c r="AD35" i="8"/>
  <c r="AC35" i="8"/>
  <c r="AB35" i="8"/>
  <c r="AA35" i="8"/>
  <c r="Z35" i="8"/>
  <c r="Y35" i="8"/>
  <c r="X35" i="8"/>
  <c r="W35" i="8"/>
  <c r="AE34" i="8"/>
  <c r="AD34" i="8"/>
  <c r="AC34" i="8"/>
  <c r="AB34" i="8"/>
  <c r="AA34" i="8"/>
  <c r="Z34" i="8"/>
  <c r="Y34" i="8"/>
  <c r="X34" i="8"/>
  <c r="W34" i="8"/>
  <c r="AE33" i="8"/>
  <c r="AD33" i="8"/>
  <c r="AC33" i="8"/>
  <c r="AB33" i="8"/>
  <c r="AA33" i="8"/>
  <c r="Z33" i="8"/>
  <c r="Y33" i="8"/>
  <c r="X33" i="8"/>
  <c r="W33" i="8"/>
  <c r="AE32" i="8"/>
  <c r="AD32" i="8"/>
  <c r="AC32" i="8"/>
  <c r="AB32" i="8"/>
  <c r="AA32" i="8"/>
  <c r="Z32" i="8"/>
  <c r="Y32" i="8"/>
  <c r="X32" i="8"/>
  <c r="W32" i="8"/>
  <c r="AC3" i="8"/>
  <c r="AD3" i="8"/>
  <c r="AE3" i="8"/>
  <c r="AC4" i="8"/>
  <c r="AD4" i="8"/>
  <c r="AE4" i="8"/>
  <c r="AC5" i="8"/>
  <c r="AD5" i="8"/>
  <c r="AE5" i="8"/>
  <c r="AC6" i="8"/>
  <c r="AD6" i="8"/>
  <c r="AE6" i="8"/>
  <c r="AC7" i="8"/>
  <c r="AD7" i="8"/>
  <c r="AE7" i="8"/>
  <c r="AC8" i="8"/>
  <c r="AD8" i="8"/>
  <c r="AE8" i="8"/>
  <c r="AC9" i="8"/>
  <c r="AD9" i="8"/>
  <c r="AE9" i="8"/>
  <c r="AC10" i="8"/>
  <c r="AD10" i="8"/>
  <c r="AE10" i="8"/>
  <c r="AC11" i="8"/>
  <c r="AD11" i="8"/>
  <c r="AE11" i="8"/>
  <c r="AC12" i="8"/>
  <c r="AD12" i="8"/>
  <c r="AE12" i="8"/>
  <c r="AC13" i="8"/>
  <c r="AD13" i="8"/>
  <c r="AE13" i="8"/>
  <c r="AC14" i="8"/>
  <c r="AD14" i="8"/>
  <c r="AE14" i="8"/>
  <c r="AC15" i="8"/>
  <c r="AD15" i="8"/>
  <c r="AE15" i="8"/>
  <c r="AC16" i="8"/>
  <c r="AD16" i="8"/>
  <c r="AE16" i="8"/>
  <c r="AC17" i="8"/>
  <c r="AD17" i="8"/>
  <c r="AE17" i="8"/>
  <c r="AC18" i="8"/>
  <c r="AD18" i="8"/>
  <c r="AE18" i="8"/>
  <c r="AC19" i="8"/>
  <c r="AD19" i="8"/>
  <c r="AE19" i="8"/>
  <c r="AC20" i="8"/>
  <c r="AD20" i="8"/>
  <c r="AE20" i="8"/>
  <c r="AC21" i="8"/>
  <c r="AD21" i="8"/>
  <c r="AE21" i="8"/>
  <c r="AC22" i="8"/>
  <c r="AD22" i="8"/>
  <c r="AE22" i="8"/>
  <c r="AC23" i="8"/>
  <c r="AD23" i="8"/>
  <c r="AE23" i="8"/>
  <c r="AC24" i="8"/>
  <c r="AD24" i="8"/>
  <c r="AE24" i="8"/>
  <c r="AC25" i="8"/>
  <c r="AD25" i="8"/>
  <c r="AE25" i="8"/>
  <c r="AC26" i="8"/>
  <c r="AD26" i="8"/>
  <c r="AE26" i="8"/>
  <c r="AC27" i="8"/>
  <c r="AD27" i="8"/>
  <c r="AE27" i="8"/>
  <c r="AB27" i="8"/>
  <c r="AA27" i="8"/>
  <c r="Z27" i="8"/>
  <c r="Y27" i="8"/>
  <c r="X27" i="8"/>
  <c r="W27" i="8"/>
  <c r="AB26" i="8"/>
  <c r="AA26" i="8"/>
  <c r="Z26" i="8"/>
  <c r="Y26" i="8"/>
  <c r="X26" i="8"/>
  <c r="W26" i="8"/>
  <c r="AB25" i="8"/>
  <c r="AA25" i="8"/>
  <c r="Z25" i="8"/>
  <c r="Y25" i="8"/>
  <c r="X25" i="8"/>
  <c r="W25" i="8"/>
  <c r="AB24" i="8"/>
  <c r="AA24" i="8"/>
  <c r="Z24" i="8"/>
  <c r="Y24" i="8"/>
  <c r="X24" i="8"/>
  <c r="W24" i="8"/>
  <c r="AB23" i="8"/>
  <c r="AA23" i="8"/>
  <c r="Z23" i="8"/>
  <c r="Y23" i="8"/>
  <c r="X23" i="8"/>
  <c r="W23" i="8"/>
  <c r="AB22" i="8"/>
  <c r="AA22" i="8"/>
  <c r="Z22" i="8"/>
  <c r="Y22" i="8"/>
  <c r="X22" i="8"/>
  <c r="W22" i="8"/>
  <c r="AB21" i="8"/>
  <c r="AA21" i="8"/>
  <c r="Z21" i="8"/>
  <c r="Y21" i="8"/>
  <c r="X21" i="8"/>
  <c r="W21" i="8"/>
  <c r="AB20" i="8"/>
  <c r="AA20" i="8"/>
  <c r="Z20" i="8"/>
  <c r="Y20" i="8"/>
  <c r="X20" i="8"/>
  <c r="W20" i="8"/>
  <c r="AB19" i="8"/>
  <c r="AA19" i="8"/>
  <c r="Z19" i="8"/>
  <c r="Y19" i="8"/>
  <c r="X19" i="8"/>
  <c r="W19" i="8"/>
  <c r="AB18" i="8"/>
  <c r="AA18" i="8"/>
  <c r="Z18" i="8"/>
  <c r="Y18" i="8"/>
  <c r="X18" i="8"/>
  <c r="W18" i="8"/>
  <c r="AB17" i="8"/>
  <c r="AA17" i="8"/>
  <c r="Z17" i="8"/>
  <c r="Y17" i="8"/>
  <c r="X17" i="8"/>
  <c r="W17" i="8"/>
  <c r="AB16" i="8"/>
  <c r="AA16" i="8"/>
  <c r="Z16" i="8"/>
  <c r="Y16" i="8"/>
  <c r="X16" i="8"/>
  <c r="W16" i="8"/>
  <c r="AB15" i="8"/>
  <c r="AA15" i="8"/>
  <c r="Z15" i="8"/>
  <c r="Y15" i="8"/>
  <c r="X15" i="8"/>
  <c r="W15" i="8"/>
  <c r="AB14" i="8"/>
  <c r="AA14" i="8"/>
  <c r="Z14" i="8"/>
  <c r="Y14" i="8"/>
  <c r="X14" i="8"/>
  <c r="W14" i="8"/>
  <c r="AB13" i="8"/>
  <c r="AA13" i="8"/>
  <c r="Z13" i="8"/>
  <c r="Y13" i="8"/>
  <c r="X13" i="8"/>
  <c r="W13" i="8"/>
  <c r="AB12" i="8"/>
  <c r="AA12" i="8"/>
  <c r="Z12" i="8"/>
  <c r="Y12" i="8"/>
  <c r="X12" i="8"/>
  <c r="W12" i="8"/>
  <c r="AB11" i="8"/>
  <c r="AA11" i="8"/>
  <c r="Z11" i="8"/>
  <c r="Y11" i="8"/>
  <c r="X11" i="8"/>
  <c r="W11" i="8"/>
  <c r="AB10" i="8"/>
  <c r="AA10" i="8"/>
  <c r="Z10" i="8"/>
  <c r="Y10" i="8"/>
  <c r="X10" i="8"/>
  <c r="W10" i="8"/>
  <c r="AB9" i="8"/>
  <c r="AA9" i="8"/>
  <c r="Z9" i="8"/>
  <c r="Y9" i="8"/>
  <c r="X9" i="8"/>
  <c r="W9" i="8"/>
  <c r="AB8" i="8"/>
  <c r="AA8" i="8"/>
  <c r="Z8" i="8"/>
  <c r="Y8" i="8"/>
  <c r="X8" i="8"/>
  <c r="W8" i="8"/>
  <c r="AB7" i="8"/>
  <c r="AA7" i="8"/>
  <c r="Z7" i="8"/>
  <c r="Y7" i="8"/>
  <c r="X7" i="8"/>
  <c r="W7" i="8"/>
  <c r="AB6" i="8"/>
  <c r="AA6" i="8"/>
  <c r="Z6" i="8"/>
  <c r="Y6" i="8"/>
  <c r="X6" i="8"/>
  <c r="W6" i="8"/>
  <c r="AB5" i="8"/>
  <c r="AA5" i="8"/>
  <c r="Z5" i="8"/>
  <c r="Y5" i="8"/>
  <c r="X5" i="8"/>
  <c r="W5" i="8"/>
  <c r="AB4" i="8"/>
  <c r="AA4" i="8"/>
  <c r="Z4" i="8"/>
  <c r="Y4" i="8"/>
  <c r="X4" i="8"/>
  <c r="W4" i="8"/>
  <c r="AB3" i="8"/>
  <c r="AA3" i="8"/>
  <c r="Z3" i="8"/>
  <c r="Y3" i="8"/>
  <c r="X3" i="8"/>
  <c r="W3" i="8"/>
  <c r="S56" i="8"/>
  <c r="R56" i="8"/>
  <c r="Q56" i="8"/>
  <c r="P56" i="8"/>
  <c r="O56" i="8"/>
  <c r="N56" i="8"/>
  <c r="S55" i="8"/>
  <c r="R55" i="8"/>
  <c r="Q55" i="8"/>
  <c r="P55" i="8"/>
  <c r="O55" i="8"/>
  <c r="N55" i="8"/>
  <c r="S54" i="8"/>
  <c r="R54" i="8"/>
  <c r="Q54" i="8"/>
  <c r="P54" i="8"/>
  <c r="O54" i="8"/>
  <c r="N54" i="8"/>
  <c r="S53" i="8"/>
  <c r="R53" i="8"/>
  <c r="Q53" i="8"/>
  <c r="P53" i="8"/>
  <c r="O53" i="8"/>
  <c r="N53" i="8"/>
  <c r="S52" i="8"/>
  <c r="R52" i="8"/>
  <c r="Q52" i="8"/>
  <c r="P52" i="8"/>
  <c r="O52" i="8"/>
  <c r="N52" i="8"/>
  <c r="S51" i="8"/>
  <c r="R51" i="8"/>
  <c r="Q51" i="8"/>
  <c r="P51" i="8"/>
  <c r="O51" i="8"/>
  <c r="N51" i="8"/>
  <c r="S50" i="8"/>
  <c r="R50" i="8"/>
  <c r="Q50" i="8"/>
  <c r="P50" i="8"/>
  <c r="O50" i="8"/>
  <c r="N50" i="8"/>
  <c r="S49" i="8"/>
  <c r="R49" i="8"/>
  <c r="Q49" i="8"/>
  <c r="P49" i="8"/>
  <c r="O49" i="8"/>
  <c r="N49" i="8"/>
  <c r="S48" i="8"/>
  <c r="R48" i="8"/>
  <c r="Q48" i="8"/>
  <c r="P48" i="8"/>
  <c r="O48" i="8"/>
  <c r="N48" i="8"/>
  <c r="S47" i="8"/>
  <c r="R47" i="8"/>
  <c r="Q47" i="8"/>
  <c r="P47" i="8"/>
  <c r="O47" i="8"/>
  <c r="N47" i="8"/>
  <c r="S46" i="8"/>
  <c r="R46" i="8"/>
  <c r="Q46" i="8"/>
  <c r="P46" i="8"/>
  <c r="O46" i="8"/>
  <c r="N46" i="8"/>
  <c r="S45" i="8"/>
  <c r="R45" i="8"/>
  <c r="Q45" i="8"/>
  <c r="P45" i="8"/>
  <c r="O45" i="8"/>
  <c r="N45" i="8"/>
  <c r="S44" i="8"/>
  <c r="R44" i="8"/>
  <c r="Q44" i="8"/>
  <c r="P44" i="8"/>
  <c r="O44" i="8"/>
  <c r="N44" i="8"/>
  <c r="S43" i="8"/>
  <c r="R43" i="8"/>
  <c r="Q43" i="8"/>
  <c r="P43" i="8"/>
  <c r="O43" i="8"/>
  <c r="N43" i="8"/>
  <c r="S42" i="8"/>
  <c r="R42" i="8"/>
  <c r="Q42" i="8"/>
  <c r="P42" i="8"/>
  <c r="O42" i="8"/>
  <c r="N42" i="8"/>
  <c r="S41" i="8"/>
  <c r="R41" i="8"/>
  <c r="Q41" i="8"/>
  <c r="P41" i="8"/>
  <c r="O41" i="8"/>
  <c r="N41" i="8"/>
  <c r="S40" i="8"/>
  <c r="R40" i="8"/>
  <c r="Q40" i="8"/>
  <c r="P40" i="8"/>
  <c r="O40" i="8"/>
  <c r="N40" i="8"/>
  <c r="S39" i="8"/>
  <c r="R39" i="8"/>
  <c r="Q39" i="8"/>
  <c r="P39" i="8"/>
  <c r="O39" i="8"/>
  <c r="N39" i="8"/>
  <c r="S38" i="8"/>
  <c r="R38" i="8"/>
  <c r="Q38" i="8"/>
  <c r="P38" i="8"/>
  <c r="O38" i="8"/>
  <c r="N38" i="8"/>
  <c r="S37" i="8"/>
  <c r="R37" i="8"/>
  <c r="Q37" i="8"/>
  <c r="P37" i="8"/>
  <c r="O37" i="8"/>
  <c r="N37" i="8"/>
  <c r="S36" i="8"/>
  <c r="R36" i="8"/>
  <c r="Q36" i="8"/>
  <c r="P36" i="8"/>
  <c r="O36" i="8"/>
  <c r="N36" i="8"/>
  <c r="S35" i="8"/>
  <c r="R35" i="8"/>
  <c r="Q35" i="8"/>
  <c r="P35" i="8"/>
  <c r="O35" i="8"/>
  <c r="N35" i="8"/>
  <c r="S34" i="8"/>
  <c r="R34" i="8"/>
  <c r="Q34" i="8"/>
  <c r="P34" i="8"/>
  <c r="O34" i="8"/>
  <c r="N34" i="8"/>
  <c r="S33" i="8"/>
  <c r="R33" i="8"/>
  <c r="Q33" i="8"/>
  <c r="P33" i="8"/>
  <c r="O33" i="8"/>
  <c r="N33" i="8"/>
  <c r="S32" i="8"/>
  <c r="R32" i="8"/>
  <c r="Q32" i="8"/>
  <c r="P32" i="8"/>
  <c r="O32" i="8"/>
  <c r="N32" i="8"/>
  <c r="N4" i="8"/>
  <c r="O4" i="8"/>
  <c r="P4" i="8"/>
  <c r="Q4" i="8"/>
  <c r="R4" i="8"/>
  <c r="S4" i="8"/>
  <c r="N5" i="8"/>
  <c r="O5" i="8"/>
  <c r="P5" i="8"/>
  <c r="Q5" i="8"/>
  <c r="R5" i="8"/>
  <c r="S5" i="8"/>
  <c r="N6" i="8"/>
  <c r="O6" i="8"/>
  <c r="P6" i="8"/>
  <c r="Q6" i="8"/>
  <c r="R6" i="8"/>
  <c r="S6" i="8"/>
  <c r="N7" i="8"/>
  <c r="O7" i="8"/>
  <c r="P7" i="8"/>
  <c r="Q7" i="8"/>
  <c r="R7" i="8"/>
  <c r="S7" i="8"/>
  <c r="N8" i="8"/>
  <c r="O8" i="8"/>
  <c r="P8" i="8"/>
  <c r="Q8" i="8"/>
  <c r="R8" i="8"/>
  <c r="S8" i="8"/>
  <c r="N9" i="8"/>
  <c r="O9" i="8"/>
  <c r="P9" i="8"/>
  <c r="Q9" i="8"/>
  <c r="R9" i="8"/>
  <c r="S9" i="8"/>
  <c r="N10" i="8"/>
  <c r="O10" i="8"/>
  <c r="P10" i="8"/>
  <c r="Q10" i="8"/>
  <c r="R10" i="8"/>
  <c r="S10" i="8"/>
  <c r="N11" i="8"/>
  <c r="O11" i="8"/>
  <c r="P11" i="8"/>
  <c r="Q11" i="8"/>
  <c r="R11" i="8"/>
  <c r="S11" i="8"/>
  <c r="N12" i="8"/>
  <c r="O12" i="8"/>
  <c r="P12" i="8"/>
  <c r="Q12" i="8"/>
  <c r="R12" i="8"/>
  <c r="S12" i="8"/>
  <c r="N13" i="8"/>
  <c r="O13" i="8"/>
  <c r="P13" i="8"/>
  <c r="Q13" i="8"/>
  <c r="R13" i="8"/>
  <c r="S13" i="8"/>
  <c r="N14" i="8"/>
  <c r="O14" i="8"/>
  <c r="P14" i="8"/>
  <c r="Q14" i="8"/>
  <c r="R14" i="8"/>
  <c r="S14" i="8"/>
  <c r="N15" i="8"/>
  <c r="O15" i="8"/>
  <c r="P15" i="8"/>
  <c r="Q15" i="8"/>
  <c r="R15" i="8"/>
  <c r="S15" i="8"/>
  <c r="N16" i="8"/>
  <c r="O16" i="8"/>
  <c r="P16" i="8"/>
  <c r="Q16" i="8"/>
  <c r="R16" i="8"/>
  <c r="S16" i="8"/>
  <c r="N17" i="8"/>
  <c r="O17" i="8"/>
  <c r="P17" i="8"/>
  <c r="Q17" i="8"/>
  <c r="R17" i="8"/>
  <c r="S17" i="8"/>
  <c r="N18" i="8"/>
  <c r="O18" i="8"/>
  <c r="P18" i="8"/>
  <c r="Q18" i="8"/>
  <c r="R18" i="8"/>
  <c r="S18" i="8"/>
  <c r="N19" i="8"/>
  <c r="O19" i="8"/>
  <c r="P19" i="8"/>
  <c r="Q19" i="8"/>
  <c r="R19" i="8"/>
  <c r="S19" i="8"/>
  <c r="N20" i="8"/>
  <c r="O20" i="8"/>
  <c r="P20" i="8"/>
  <c r="Q20" i="8"/>
  <c r="R20" i="8"/>
  <c r="S20" i="8"/>
  <c r="N21" i="8"/>
  <c r="O21" i="8"/>
  <c r="P21" i="8"/>
  <c r="Q21" i="8"/>
  <c r="R21" i="8"/>
  <c r="S21" i="8"/>
  <c r="N22" i="8"/>
  <c r="O22" i="8"/>
  <c r="P22" i="8"/>
  <c r="Q22" i="8"/>
  <c r="R22" i="8"/>
  <c r="S22" i="8"/>
  <c r="N23" i="8"/>
  <c r="O23" i="8"/>
  <c r="P23" i="8"/>
  <c r="Q23" i="8"/>
  <c r="R23" i="8"/>
  <c r="S23" i="8"/>
  <c r="N24" i="8"/>
  <c r="O24" i="8"/>
  <c r="P24" i="8"/>
  <c r="Q24" i="8"/>
  <c r="R24" i="8"/>
  <c r="S24" i="8"/>
  <c r="N25" i="8"/>
  <c r="O25" i="8"/>
  <c r="P25" i="8"/>
  <c r="Q25" i="8"/>
  <c r="R25" i="8"/>
  <c r="S25" i="8"/>
  <c r="N26" i="8"/>
  <c r="O26" i="8"/>
  <c r="P26" i="8"/>
  <c r="Q26" i="8"/>
  <c r="R26" i="8"/>
  <c r="S26" i="8"/>
  <c r="N27" i="8"/>
  <c r="O27" i="8"/>
  <c r="P27" i="8"/>
  <c r="Q27" i="8"/>
  <c r="R27" i="8"/>
  <c r="S27" i="8"/>
  <c r="O3" i="8"/>
  <c r="P3" i="8"/>
  <c r="Q3" i="8"/>
  <c r="R3" i="8"/>
  <c r="S3" i="8"/>
  <c r="N3" i="8"/>
  <c r="V32" i="8"/>
  <c r="V33" i="8"/>
  <c r="V34" i="8"/>
  <c r="V35" i="8"/>
  <c r="V36" i="8"/>
  <c r="V37" i="8"/>
  <c r="V38" i="8"/>
  <c r="V39" i="8"/>
  <c r="V40" i="8"/>
  <c r="V41" i="8"/>
  <c r="V42" i="8"/>
  <c r="V43" i="8"/>
  <c r="V44" i="8"/>
  <c r="V45" i="8"/>
  <c r="V46" i="8"/>
  <c r="V47" i="8"/>
  <c r="V48" i="8"/>
  <c r="V49" i="8"/>
  <c r="V50" i="8"/>
  <c r="V51" i="8"/>
  <c r="V52" i="8"/>
  <c r="V53" i="8"/>
  <c r="V54" i="8"/>
  <c r="V55" i="8"/>
  <c r="V56" i="8"/>
  <c r="M32" i="8"/>
  <c r="M33" i="8"/>
  <c r="M34" i="8"/>
  <c r="M35" i="8"/>
  <c r="M36" i="8"/>
  <c r="M37" i="8"/>
  <c r="M38" i="8"/>
  <c r="M39" i="8"/>
  <c r="M40" i="8"/>
  <c r="M41" i="8"/>
  <c r="M42" i="8"/>
  <c r="M43" i="8"/>
  <c r="M44" i="8"/>
  <c r="M45" i="8"/>
  <c r="M46" i="8"/>
  <c r="M47" i="8"/>
  <c r="M48" i="8"/>
  <c r="M49" i="8"/>
  <c r="M50" i="8"/>
  <c r="M51" i="8"/>
  <c r="M52" i="8"/>
  <c r="M53" i="8"/>
  <c r="M54" i="8"/>
  <c r="M55" i="8"/>
  <c r="M56" i="8"/>
  <c r="M3" i="8"/>
  <c r="M4" i="8"/>
  <c r="M5" i="8"/>
  <c r="M6" i="8"/>
  <c r="M7" i="8"/>
  <c r="M8" i="8"/>
  <c r="M9" i="8"/>
  <c r="M10" i="8"/>
  <c r="M11" i="8"/>
  <c r="M12" i="8"/>
  <c r="M13" i="8"/>
  <c r="M14" i="8"/>
  <c r="M15" i="8"/>
  <c r="M16" i="8"/>
  <c r="M17" i="8"/>
  <c r="M18" i="8"/>
  <c r="M19" i="8"/>
  <c r="M20" i="8"/>
  <c r="M21" i="8"/>
  <c r="M22" i="8"/>
  <c r="M23" i="8"/>
  <c r="M24" i="8"/>
  <c r="M25" i="8"/>
  <c r="M26" i="8"/>
  <c r="M27" i="8"/>
  <c r="V3" i="8"/>
  <c r="V4" i="8"/>
  <c r="V5" i="8"/>
  <c r="V6" i="8"/>
  <c r="V7" i="8"/>
  <c r="V8" i="8"/>
  <c r="V9" i="8"/>
  <c r="V10" i="8"/>
  <c r="V11" i="8"/>
  <c r="V12" i="8"/>
  <c r="V13" i="8"/>
  <c r="V14" i="8"/>
  <c r="V15" i="8"/>
  <c r="V16" i="8"/>
  <c r="V17" i="8"/>
  <c r="V18" i="8"/>
  <c r="V19" i="8"/>
  <c r="V20" i="8"/>
  <c r="V21" i="8"/>
  <c r="V22" i="8"/>
  <c r="V23" i="8"/>
  <c r="V24" i="8"/>
  <c r="V25" i="8"/>
  <c r="V26" i="8"/>
  <c r="V27" i="8"/>
  <c r="C28" i="6"/>
  <c r="D28" i="6"/>
  <c r="E28" i="6"/>
  <c r="F28" i="6"/>
  <c r="G28" i="6"/>
  <c r="H28" i="6"/>
  <c r="I28" i="6"/>
  <c r="J28" i="6"/>
  <c r="K28" i="6"/>
  <c r="L28" i="6"/>
  <c r="M28" i="6"/>
  <c r="N28" i="6"/>
  <c r="O28" i="6"/>
  <c r="P28" i="6"/>
  <c r="Q28" i="6"/>
  <c r="R28" i="6"/>
  <c r="S28" i="6"/>
  <c r="T28" i="6"/>
  <c r="U28" i="6"/>
  <c r="V28" i="6"/>
  <c r="W28" i="6"/>
  <c r="X28" i="6"/>
  <c r="Y28" i="6"/>
  <c r="Z28" i="6"/>
  <c r="AA28" i="6"/>
  <c r="AB28" i="6"/>
  <c r="AC28" i="6"/>
  <c r="AD28" i="6"/>
  <c r="AE28" i="6"/>
  <c r="B28" i="6"/>
  <c r="AE56" i="7"/>
  <c r="AD56" i="7"/>
  <c r="AC56" i="7"/>
  <c r="AB56" i="7"/>
  <c r="AA56" i="7"/>
  <c r="Z56" i="7"/>
  <c r="AE55" i="7"/>
  <c r="AD55" i="7"/>
  <c r="AC55" i="7"/>
  <c r="AB55" i="7"/>
  <c r="AA55" i="7"/>
  <c r="Z55" i="7"/>
  <c r="AE54" i="7"/>
  <c r="AD54" i="7"/>
  <c r="AC54" i="7"/>
  <c r="AB54" i="7"/>
  <c r="AA54" i="7"/>
  <c r="Z54" i="7"/>
  <c r="AE53" i="7"/>
  <c r="AD53" i="7"/>
  <c r="AC53" i="7"/>
  <c r="AB53" i="7"/>
  <c r="AA53" i="7"/>
  <c r="Z53" i="7"/>
  <c r="AE52" i="7"/>
  <c r="AD52" i="7"/>
  <c r="AC52" i="7"/>
  <c r="AB52" i="7"/>
  <c r="AA52" i="7"/>
  <c r="Z52" i="7"/>
  <c r="AE51" i="7"/>
  <c r="AD51" i="7"/>
  <c r="AC51" i="7"/>
  <c r="AB51" i="7"/>
  <c r="AA51" i="7"/>
  <c r="Z51" i="7"/>
  <c r="AE50" i="7"/>
  <c r="AD50" i="7"/>
  <c r="AC50" i="7"/>
  <c r="AB50" i="7"/>
  <c r="AA50" i="7"/>
  <c r="Z50" i="7"/>
  <c r="AE49" i="7"/>
  <c r="AD49" i="7"/>
  <c r="AC49" i="7"/>
  <c r="AB49" i="7"/>
  <c r="AA49" i="7"/>
  <c r="Z49" i="7"/>
  <c r="AE48" i="7"/>
  <c r="AD48" i="7"/>
  <c r="AC48" i="7"/>
  <c r="AB48" i="7"/>
  <c r="AA48" i="7"/>
  <c r="Z48" i="7"/>
  <c r="AE47" i="7"/>
  <c r="AD47" i="7"/>
  <c r="AC47" i="7"/>
  <c r="AB47" i="7"/>
  <c r="AA47" i="7"/>
  <c r="Z47" i="7"/>
  <c r="AE46" i="7"/>
  <c r="AD46" i="7"/>
  <c r="AC46" i="7"/>
  <c r="AB46" i="7"/>
  <c r="AA46" i="7"/>
  <c r="Z46" i="7"/>
  <c r="AE45" i="7"/>
  <c r="AD45" i="7"/>
  <c r="AC45" i="7"/>
  <c r="AB45" i="7"/>
  <c r="AA45" i="7"/>
  <c r="Z45" i="7"/>
  <c r="AE44" i="7"/>
  <c r="AD44" i="7"/>
  <c r="AC44" i="7"/>
  <c r="AB44" i="7"/>
  <c r="AA44" i="7"/>
  <c r="Z44" i="7"/>
  <c r="AE43" i="7"/>
  <c r="AD43" i="7"/>
  <c r="AC43" i="7"/>
  <c r="AB43" i="7"/>
  <c r="AA43" i="7"/>
  <c r="Z43" i="7"/>
  <c r="AE42" i="7"/>
  <c r="AD42" i="7"/>
  <c r="AC42" i="7"/>
  <c r="AB42" i="7"/>
  <c r="AA42" i="7"/>
  <c r="Z42" i="7"/>
  <c r="AE41" i="7"/>
  <c r="AD41" i="7"/>
  <c r="AC41" i="7"/>
  <c r="AB41" i="7"/>
  <c r="AA41" i="7"/>
  <c r="Z41" i="7"/>
  <c r="AE40" i="7"/>
  <c r="AD40" i="7"/>
  <c r="AC40" i="7"/>
  <c r="AB40" i="7"/>
  <c r="AA40" i="7"/>
  <c r="Z40" i="7"/>
  <c r="AE39" i="7"/>
  <c r="AD39" i="7"/>
  <c r="AC39" i="7"/>
  <c r="AB39" i="7"/>
  <c r="AA39" i="7"/>
  <c r="Z39" i="7"/>
  <c r="AE38" i="7"/>
  <c r="AD38" i="7"/>
  <c r="AC38" i="7"/>
  <c r="AB38" i="7"/>
  <c r="AA38" i="7"/>
  <c r="Z38" i="7"/>
  <c r="AE37" i="7"/>
  <c r="AD37" i="7"/>
  <c r="AC37" i="7"/>
  <c r="AB37" i="7"/>
  <c r="AA37" i="7"/>
  <c r="Z37" i="7"/>
  <c r="AE36" i="7"/>
  <c r="AD36" i="7"/>
  <c r="AC36" i="7"/>
  <c r="AB36" i="7"/>
  <c r="AA36" i="7"/>
  <c r="Z36" i="7"/>
  <c r="AE35" i="7"/>
  <c r="AD35" i="7"/>
  <c r="AC35" i="7"/>
  <c r="AB35" i="7"/>
  <c r="AA35" i="7"/>
  <c r="Z35" i="7"/>
  <c r="AE34" i="7"/>
  <c r="AD34" i="7"/>
  <c r="AC34" i="7"/>
  <c r="AB34" i="7"/>
  <c r="AA34" i="7"/>
  <c r="Z34" i="7"/>
  <c r="AE33" i="7"/>
  <c r="AD33" i="7"/>
  <c r="AC33" i="7"/>
  <c r="AB33" i="7"/>
  <c r="AA33" i="7"/>
  <c r="Z33" i="7"/>
  <c r="AE32" i="7"/>
  <c r="AD32" i="7"/>
  <c r="AC32" i="7"/>
  <c r="AB32" i="7"/>
  <c r="AA32" i="7"/>
  <c r="Z32" i="7"/>
  <c r="S56" i="7"/>
  <c r="R56" i="7"/>
  <c r="Q56" i="7"/>
  <c r="P56" i="7"/>
  <c r="O56" i="7"/>
  <c r="S55" i="7"/>
  <c r="R55" i="7"/>
  <c r="Q55" i="7"/>
  <c r="P55" i="7"/>
  <c r="O55" i="7"/>
  <c r="S54" i="7"/>
  <c r="R54" i="7"/>
  <c r="Q54" i="7"/>
  <c r="P54" i="7"/>
  <c r="O54" i="7"/>
  <c r="S53" i="7"/>
  <c r="R53" i="7"/>
  <c r="Q53" i="7"/>
  <c r="P53" i="7"/>
  <c r="O53" i="7"/>
  <c r="S52" i="7"/>
  <c r="R52" i="7"/>
  <c r="Q52" i="7"/>
  <c r="P52" i="7"/>
  <c r="O52" i="7"/>
  <c r="S51" i="7"/>
  <c r="R51" i="7"/>
  <c r="Q51" i="7"/>
  <c r="P51" i="7"/>
  <c r="O51" i="7"/>
  <c r="S50" i="7"/>
  <c r="R50" i="7"/>
  <c r="Q50" i="7"/>
  <c r="P50" i="7"/>
  <c r="O50" i="7"/>
  <c r="S49" i="7"/>
  <c r="R49" i="7"/>
  <c r="Q49" i="7"/>
  <c r="P49" i="7"/>
  <c r="O49" i="7"/>
  <c r="S48" i="7"/>
  <c r="R48" i="7"/>
  <c r="Q48" i="7"/>
  <c r="P48" i="7"/>
  <c r="O48" i="7"/>
  <c r="S47" i="7"/>
  <c r="R47" i="7"/>
  <c r="Q47" i="7"/>
  <c r="P47" i="7"/>
  <c r="O47" i="7"/>
  <c r="S46" i="7"/>
  <c r="R46" i="7"/>
  <c r="Q46" i="7"/>
  <c r="P46" i="7"/>
  <c r="O46" i="7"/>
  <c r="S45" i="7"/>
  <c r="R45" i="7"/>
  <c r="Q45" i="7"/>
  <c r="P45" i="7"/>
  <c r="O45" i="7"/>
  <c r="S44" i="7"/>
  <c r="R44" i="7"/>
  <c r="Q44" i="7"/>
  <c r="P44" i="7"/>
  <c r="O44" i="7"/>
  <c r="S43" i="7"/>
  <c r="R43" i="7"/>
  <c r="Q43" i="7"/>
  <c r="P43" i="7"/>
  <c r="O43" i="7"/>
  <c r="S42" i="7"/>
  <c r="R42" i="7"/>
  <c r="Q42" i="7"/>
  <c r="P42" i="7"/>
  <c r="O42" i="7"/>
  <c r="S41" i="7"/>
  <c r="R41" i="7"/>
  <c r="Q41" i="7"/>
  <c r="P41" i="7"/>
  <c r="O41" i="7"/>
  <c r="S40" i="7"/>
  <c r="R40" i="7"/>
  <c r="Q40" i="7"/>
  <c r="P40" i="7"/>
  <c r="O40" i="7"/>
  <c r="S39" i="7"/>
  <c r="R39" i="7"/>
  <c r="Q39" i="7"/>
  <c r="P39" i="7"/>
  <c r="O39" i="7"/>
  <c r="S38" i="7"/>
  <c r="R38" i="7"/>
  <c r="Q38" i="7"/>
  <c r="P38" i="7"/>
  <c r="O38" i="7"/>
  <c r="S37" i="7"/>
  <c r="R37" i="7"/>
  <c r="Q37" i="7"/>
  <c r="P37" i="7"/>
  <c r="O37" i="7"/>
  <c r="S36" i="7"/>
  <c r="R36" i="7"/>
  <c r="Q36" i="7"/>
  <c r="P36" i="7"/>
  <c r="O36" i="7"/>
  <c r="S35" i="7"/>
  <c r="R35" i="7"/>
  <c r="Q35" i="7"/>
  <c r="P35" i="7"/>
  <c r="O35" i="7"/>
  <c r="S34" i="7"/>
  <c r="R34" i="7"/>
  <c r="Q34" i="7"/>
  <c r="P34" i="7"/>
  <c r="O34" i="7"/>
  <c r="S33" i="7"/>
  <c r="R33" i="7"/>
  <c r="Q33" i="7"/>
  <c r="P33" i="7"/>
  <c r="O33" i="7"/>
  <c r="S32" i="7"/>
  <c r="R32" i="7"/>
  <c r="Q32" i="7"/>
  <c r="P32" i="7"/>
  <c r="O32" i="7"/>
  <c r="G56" i="7"/>
  <c r="F56" i="7"/>
  <c r="G55" i="7"/>
  <c r="F55" i="7"/>
  <c r="G54" i="7"/>
  <c r="F54" i="7"/>
  <c r="G53" i="7"/>
  <c r="F53" i="7"/>
  <c r="G52" i="7"/>
  <c r="F52" i="7"/>
  <c r="G51" i="7"/>
  <c r="F51" i="7"/>
  <c r="G50" i="7"/>
  <c r="F50" i="7"/>
  <c r="G49" i="7"/>
  <c r="F49" i="7"/>
  <c r="G48" i="7"/>
  <c r="F48" i="7"/>
  <c r="G47" i="7"/>
  <c r="F47" i="7"/>
  <c r="G46" i="7"/>
  <c r="F46" i="7"/>
  <c r="G45" i="7"/>
  <c r="F45" i="7"/>
  <c r="G44" i="7"/>
  <c r="F44" i="7"/>
  <c r="G43" i="7"/>
  <c r="F43" i="7"/>
  <c r="G42" i="7"/>
  <c r="F42" i="7"/>
  <c r="G41" i="7"/>
  <c r="F41" i="7"/>
  <c r="G40" i="7"/>
  <c r="F40" i="7"/>
  <c r="G39" i="7"/>
  <c r="F39" i="7"/>
  <c r="G38" i="7"/>
  <c r="F38" i="7"/>
  <c r="G37" i="7"/>
  <c r="F37" i="7"/>
  <c r="G36" i="7"/>
  <c r="F36" i="7"/>
  <c r="G35" i="7"/>
  <c r="F35" i="7"/>
  <c r="G34" i="7"/>
  <c r="F34" i="7"/>
  <c r="G33" i="7"/>
  <c r="F33" i="7"/>
  <c r="G32" i="7"/>
  <c r="G58" i="7" s="1"/>
  <c r="F32" i="7"/>
  <c r="F58" i="7" s="1"/>
  <c r="AE3" i="7"/>
  <c r="AE4" i="7"/>
  <c r="AE5" i="7"/>
  <c r="AE6" i="7"/>
  <c r="AE7" i="7"/>
  <c r="AE8" i="7"/>
  <c r="AE9" i="7"/>
  <c r="AE10" i="7"/>
  <c r="AE11" i="7"/>
  <c r="AE12" i="7"/>
  <c r="AE13" i="7"/>
  <c r="AE14" i="7"/>
  <c r="AE15" i="7"/>
  <c r="AE16" i="7"/>
  <c r="AE17" i="7"/>
  <c r="AE18" i="7"/>
  <c r="AE19" i="7"/>
  <c r="AE20" i="7"/>
  <c r="AE21" i="7"/>
  <c r="AE22" i="7"/>
  <c r="AE23" i="7"/>
  <c r="AE24" i="7"/>
  <c r="AE25" i="7"/>
  <c r="AE26" i="7"/>
  <c r="AE27" i="7"/>
  <c r="AD27" i="7"/>
  <c r="AC27" i="7"/>
  <c r="AB27" i="7"/>
  <c r="AA27" i="7"/>
  <c r="Z27" i="7"/>
  <c r="AD26" i="7"/>
  <c r="AC26" i="7"/>
  <c r="AB26" i="7"/>
  <c r="AA26" i="7"/>
  <c r="Z26" i="7"/>
  <c r="AD25" i="7"/>
  <c r="AC25" i="7"/>
  <c r="AB25" i="7"/>
  <c r="AA25" i="7"/>
  <c r="Z25" i="7"/>
  <c r="AD24" i="7"/>
  <c r="AC24" i="7"/>
  <c r="AB24" i="7"/>
  <c r="AA24" i="7"/>
  <c r="Z24" i="7"/>
  <c r="AD23" i="7"/>
  <c r="AC23" i="7"/>
  <c r="AB23" i="7"/>
  <c r="AA23" i="7"/>
  <c r="Z23" i="7"/>
  <c r="AD22" i="7"/>
  <c r="AC22" i="7"/>
  <c r="AB22" i="7"/>
  <c r="AA22" i="7"/>
  <c r="Z22" i="7"/>
  <c r="AD21" i="7"/>
  <c r="AC21" i="7"/>
  <c r="AB21" i="7"/>
  <c r="AA21" i="7"/>
  <c r="Z21" i="7"/>
  <c r="AD20" i="7"/>
  <c r="AC20" i="7"/>
  <c r="AB20" i="7"/>
  <c r="AA20" i="7"/>
  <c r="Z20" i="7"/>
  <c r="AD19" i="7"/>
  <c r="AC19" i="7"/>
  <c r="AB19" i="7"/>
  <c r="AA19" i="7"/>
  <c r="Z19" i="7"/>
  <c r="AD18" i="7"/>
  <c r="AC18" i="7"/>
  <c r="AB18" i="7"/>
  <c r="AA18" i="7"/>
  <c r="Z18" i="7"/>
  <c r="AD17" i="7"/>
  <c r="AC17" i="7"/>
  <c r="AB17" i="7"/>
  <c r="AA17" i="7"/>
  <c r="Z17" i="7"/>
  <c r="AD16" i="7"/>
  <c r="AC16" i="7"/>
  <c r="AB16" i="7"/>
  <c r="AA16" i="7"/>
  <c r="Z16" i="7"/>
  <c r="AD15" i="7"/>
  <c r="AC15" i="7"/>
  <c r="AB15" i="7"/>
  <c r="AA15" i="7"/>
  <c r="Z15" i="7"/>
  <c r="AD14" i="7"/>
  <c r="AC14" i="7"/>
  <c r="AB14" i="7"/>
  <c r="AA14" i="7"/>
  <c r="Z14" i="7"/>
  <c r="AD13" i="7"/>
  <c r="AC13" i="7"/>
  <c r="AB13" i="7"/>
  <c r="AA13" i="7"/>
  <c r="Z13" i="7"/>
  <c r="AD12" i="7"/>
  <c r="AC12" i="7"/>
  <c r="AB12" i="7"/>
  <c r="AA12" i="7"/>
  <c r="Z12" i="7"/>
  <c r="AD11" i="7"/>
  <c r="AC11" i="7"/>
  <c r="AB11" i="7"/>
  <c r="AA11" i="7"/>
  <c r="Z11" i="7"/>
  <c r="AD10" i="7"/>
  <c r="AC10" i="7"/>
  <c r="AB10" i="7"/>
  <c r="AA10" i="7"/>
  <c r="Z10" i="7"/>
  <c r="AD9" i="7"/>
  <c r="AC9" i="7"/>
  <c r="AB9" i="7"/>
  <c r="AA9" i="7"/>
  <c r="Z9" i="7"/>
  <c r="AD8" i="7"/>
  <c r="AC8" i="7"/>
  <c r="AB8" i="7"/>
  <c r="AA8" i="7"/>
  <c r="Z8" i="7"/>
  <c r="AD7" i="7"/>
  <c r="AC7" i="7"/>
  <c r="AB7" i="7"/>
  <c r="AA7" i="7"/>
  <c r="Z7" i="7"/>
  <c r="AD6" i="7"/>
  <c r="AC6" i="7"/>
  <c r="AB6" i="7"/>
  <c r="AA6" i="7"/>
  <c r="Z6" i="7"/>
  <c r="AD5" i="7"/>
  <c r="AC5" i="7"/>
  <c r="AB5" i="7"/>
  <c r="AA5" i="7"/>
  <c r="Z5" i="7"/>
  <c r="AD4" i="7"/>
  <c r="AC4" i="7"/>
  <c r="AB4" i="7"/>
  <c r="AA4" i="7"/>
  <c r="Z4" i="7"/>
  <c r="AD3" i="7"/>
  <c r="AC3" i="7"/>
  <c r="AB3" i="7"/>
  <c r="AA3" i="7"/>
  <c r="Z3" i="7"/>
  <c r="P3" i="7"/>
  <c r="Q3" i="7"/>
  <c r="R3" i="7"/>
  <c r="S3" i="7"/>
  <c r="P4" i="7"/>
  <c r="Q4" i="7"/>
  <c r="R4" i="7"/>
  <c r="S4" i="7"/>
  <c r="P5" i="7"/>
  <c r="Q5" i="7"/>
  <c r="R5" i="7"/>
  <c r="S5" i="7"/>
  <c r="P6" i="7"/>
  <c r="Q6" i="7"/>
  <c r="R6" i="7"/>
  <c r="S6" i="7"/>
  <c r="P7" i="7"/>
  <c r="Q7" i="7"/>
  <c r="R7" i="7"/>
  <c r="S7" i="7"/>
  <c r="P8" i="7"/>
  <c r="Q8" i="7"/>
  <c r="R8" i="7"/>
  <c r="S8" i="7"/>
  <c r="P9" i="7"/>
  <c r="Q9" i="7"/>
  <c r="R9" i="7"/>
  <c r="S9" i="7"/>
  <c r="P10" i="7"/>
  <c r="Q10" i="7"/>
  <c r="R10" i="7"/>
  <c r="S10" i="7"/>
  <c r="P11" i="7"/>
  <c r="Q11" i="7"/>
  <c r="R11" i="7"/>
  <c r="S11" i="7"/>
  <c r="P12" i="7"/>
  <c r="Q12" i="7"/>
  <c r="R12" i="7"/>
  <c r="S12" i="7"/>
  <c r="P13" i="7"/>
  <c r="Q13" i="7"/>
  <c r="R13" i="7"/>
  <c r="S13" i="7"/>
  <c r="P14" i="7"/>
  <c r="Q14" i="7"/>
  <c r="R14" i="7"/>
  <c r="S14" i="7"/>
  <c r="P15" i="7"/>
  <c r="Q15" i="7"/>
  <c r="R15" i="7"/>
  <c r="S15" i="7"/>
  <c r="P16" i="7"/>
  <c r="Q16" i="7"/>
  <c r="R16" i="7"/>
  <c r="S16" i="7"/>
  <c r="P17" i="7"/>
  <c r="Q17" i="7"/>
  <c r="R17" i="7"/>
  <c r="S17" i="7"/>
  <c r="P18" i="7"/>
  <c r="Q18" i="7"/>
  <c r="R18" i="7"/>
  <c r="S18" i="7"/>
  <c r="P19" i="7"/>
  <c r="Q19" i="7"/>
  <c r="R19" i="7"/>
  <c r="S19" i="7"/>
  <c r="P20" i="7"/>
  <c r="Q20" i="7"/>
  <c r="R20" i="7"/>
  <c r="S20" i="7"/>
  <c r="P21" i="7"/>
  <c r="Q21" i="7"/>
  <c r="R21" i="7"/>
  <c r="S21" i="7"/>
  <c r="P22" i="7"/>
  <c r="Q22" i="7"/>
  <c r="R22" i="7"/>
  <c r="S22" i="7"/>
  <c r="P23" i="7"/>
  <c r="Q23" i="7"/>
  <c r="R23" i="7"/>
  <c r="S23" i="7"/>
  <c r="P24" i="7"/>
  <c r="Q24" i="7"/>
  <c r="R24" i="7"/>
  <c r="S24" i="7"/>
  <c r="P25" i="7"/>
  <c r="Q25" i="7"/>
  <c r="R25" i="7"/>
  <c r="S25" i="7"/>
  <c r="P26" i="7"/>
  <c r="Q26" i="7"/>
  <c r="R26" i="7"/>
  <c r="S26" i="7"/>
  <c r="P27" i="7"/>
  <c r="Q27" i="7"/>
  <c r="R27" i="7"/>
  <c r="S27" i="7"/>
  <c r="O27" i="7"/>
  <c r="O26" i="7"/>
  <c r="O25" i="7"/>
  <c r="O24" i="7"/>
  <c r="O23" i="7"/>
  <c r="O22" i="7"/>
  <c r="O21" i="7"/>
  <c r="O20" i="7"/>
  <c r="O19" i="7"/>
  <c r="O18" i="7"/>
  <c r="O17" i="7"/>
  <c r="O16" i="7"/>
  <c r="O15" i="7"/>
  <c r="O14" i="7"/>
  <c r="O13" i="7"/>
  <c r="O12" i="7"/>
  <c r="O11" i="7"/>
  <c r="O10" i="7"/>
  <c r="O9" i="7"/>
  <c r="O8" i="7"/>
  <c r="O7" i="7"/>
  <c r="O6" i="7"/>
  <c r="O5" i="7"/>
  <c r="O4" i="7"/>
  <c r="O3" i="7"/>
  <c r="F27" i="7"/>
  <c r="G27" i="7"/>
  <c r="G3" i="7"/>
  <c r="G4" i="7"/>
  <c r="G5" i="7"/>
  <c r="G6" i="7"/>
  <c r="G7" i="7"/>
  <c r="G8" i="7"/>
  <c r="G9" i="7"/>
  <c r="G10" i="7"/>
  <c r="G11" i="7"/>
  <c r="G12" i="7"/>
  <c r="G13" i="7"/>
  <c r="G14" i="7"/>
  <c r="G15" i="7"/>
  <c r="G16" i="7"/>
  <c r="G17" i="7"/>
  <c r="G18" i="7"/>
  <c r="G19" i="7"/>
  <c r="G20" i="7"/>
  <c r="G21" i="7"/>
  <c r="G22" i="7"/>
  <c r="G23" i="7"/>
  <c r="G24" i="7"/>
  <c r="G25" i="7"/>
  <c r="G26" i="7"/>
  <c r="F5" i="7"/>
  <c r="F6" i="7"/>
  <c r="F7" i="7"/>
  <c r="F8" i="7"/>
  <c r="F9" i="7"/>
  <c r="F10" i="7"/>
  <c r="F11" i="7"/>
  <c r="F12" i="7"/>
  <c r="F13" i="7"/>
  <c r="F14" i="7"/>
  <c r="F15" i="7"/>
  <c r="F16" i="7"/>
  <c r="F17" i="7"/>
  <c r="F18" i="7"/>
  <c r="F19" i="7"/>
  <c r="F20" i="7"/>
  <c r="F21" i="7"/>
  <c r="F22" i="7"/>
  <c r="F23" i="7"/>
  <c r="F24" i="7"/>
  <c r="F25" i="7"/>
  <c r="F26" i="7"/>
  <c r="F4" i="7"/>
  <c r="F3" i="7"/>
  <c r="U32" i="7"/>
  <c r="U33" i="7"/>
  <c r="U34" i="7"/>
  <c r="U35" i="7"/>
  <c r="U36" i="7"/>
  <c r="U37" i="7"/>
  <c r="U38" i="7"/>
  <c r="U39" i="7"/>
  <c r="U40" i="7"/>
  <c r="U41" i="7"/>
  <c r="U42" i="7"/>
  <c r="U43" i="7"/>
  <c r="U44" i="7"/>
  <c r="U45" i="7"/>
  <c r="U46" i="7"/>
  <c r="U47" i="7"/>
  <c r="U48" i="7"/>
  <c r="U49" i="7"/>
  <c r="U50" i="7"/>
  <c r="U51" i="7"/>
  <c r="U52" i="7"/>
  <c r="U53" i="7"/>
  <c r="U54" i="7"/>
  <c r="U55" i="7"/>
  <c r="U56" i="7"/>
  <c r="H32" i="7"/>
  <c r="H33" i="7"/>
  <c r="H34" i="7"/>
  <c r="H35" i="7"/>
  <c r="H36" i="7"/>
  <c r="H37" i="7"/>
  <c r="H38" i="7"/>
  <c r="H39" i="7"/>
  <c r="H40" i="7"/>
  <c r="H41" i="7"/>
  <c r="H42" i="7"/>
  <c r="H43" i="7"/>
  <c r="H44" i="7"/>
  <c r="H45" i="7"/>
  <c r="H46" i="7"/>
  <c r="H47" i="7"/>
  <c r="H48" i="7"/>
  <c r="H49" i="7"/>
  <c r="H50" i="7"/>
  <c r="H51" i="7"/>
  <c r="H52" i="7"/>
  <c r="H53" i="7"/>
  <c r="H54" i="7"/>
  <c r="H55" i="7"/>
  <c r="H56" i="7"/>
  <c r="U3" i="7"/>
  <c r="U28" i="7" s="1"/>
  <c r="U4" i="7"/>
  <c r="U5" i="7"/>
  <c r="U6" i="7"/>
  <c r="U7" i="7"/>
  <c r="U8" i="7"/>
  <c r="U9" i="7"/>
  <c r="U10" i="7"/>
  <c r="U11" i="7"/>
  <c r="U12" i="7"/>
  <c r="U13" i="7"/>
  <c r="U14" i="7"/>
  <c r="U15" i="7"/>
  <c r="U16" i="7"/>
  <c r="U17" i="7"/>
  <c r="U18" i="7"/>
  <c r="U19" i="7"/>
  <c r="U20" i="7"/>
  <c r="U21" i="7"/>
  <c r="U22" i="7"/>
  <c r="U23" i="7"/>
  <c r="U24" i="7"/>
  <c r="U25" i="7"/>
  <c r="U26" i="7"/>
  <c r="U27" i="7"/>
  <c r="H3" i="7"/>
  <c r="H4" i="7"/>
  <c r="H5" i="7"/>
  <c r="H6" i="7"/>
  <c r="H7" i="7"/>
  <c r="H8" i="7"/>
  <c r="H9" i="7"/>
  <c r="H10" i="7"/>
  <c r="H11" i="7"/>
  <c r="H12" i="7"/>
  <c r="H13" i="7"/>
  <c r="H14" i="7"/>
  <c r="H15" i="7"/>
  <c r="H16" i="7"/>
  <c r="H17" i="7"/>
  <c r="H18" i="7"/>
  <c r="H19" i="7"/>
  <c r="H20" i="7"/>
  <c r="H21" i="7"/>
  <c r="H22" i="7"/>
  <c r="H23" i="7"/>
  <c r="H24" i="7"/>
  <c r="H25" i="7"/>
  <c r="H26" i="7"/>
  <c r="H27" i="7"/>
  <c r="C28" i="5"/>
  <c r="D28" i="5"/>
  <c r="E28" i="5"/>
  <c r="F28" i="5"/>
  <c r="G28" i="5"/>
  <c r="H28" i="5"/>
  <c r="I28" i="5"/>
  <c r="J28" i="5"/>
  <c r="K28" i="5"/>
  <c r="L28" i="5"/>
  <c r="M28" i="5"/>
  <c r="N28" i="5"/>
  <c r="O28" i="5"/>
  <c r="P28" i="5"/>
  <c r="Q28" i="5"/>
  <c r="R28" i="5"/>
  <c r="S28" i="5"/>
  <c r="T28" i="5"/>
  <c r="U28" i="5"/>
  <c r="V28" i="5"/>
  <c r="W28" i="5"/>
  <c r="X28" i="5"/>
  <c r="Y28" i="5"/>
  <c r="Z28" i="5"/>
  <c r="AA28" i="5"/>
  <c r="AB28" i="5"/>
  <c r="AC28" i="5"/>
  <c r="AD28" i="5"/>
  <c r="AE28" i="5"/>
  <c r="B28" i="5"/>
  <c r="B33" i="8"/>
  <c r="C33" i="8"/>
  <c r="D33" i="8"/>
  <c r="E33" i="8"/>
  <c r="F33" i="8"/>
  <c r="G33" i="8"/>
  <c r="H33" i="8"/>
  <c r="I33" i="8"/>
  <c r="J33" i="8"/>
  <c r="K33" i="8"/>
  <c r="L33" i="8"/>
  <c r="T33" i="8"/>
  <c r="U33" i="8"/>
  <c r="B34" i="8"/>
  <c r="C34" i="8"/>
  <c r="D34" i="8"/>
  <c r="E34" i="8"/>
  <c r="F34" i="8"/>
  <c r="G34" i="8"/>
  <c r="H34" i="8"/>
  <c r="I34" i="8"/>
  <c r="J34" i="8"/>
  <c r="K34" i="8"/>
  <c r="L34" i="8"/>
  <c r="T34" i="8"/>
  <c r="U34" i="8"/>
  <c r="B35" i="8"/>
  <c r="C35" i="8"/>
  <c r="D35" i="8"/>
  <c r="E35" i="8"/>
  <c r="F35" i="8"/>
  <c r="G35" i="8"/>
  <c r="H35" i="8"/>
  <c r="I35" i="8"/>
  <c r="J35" i="8"/>
  <c r="K35" i="8"/>
  <c r="L35" i="8"/>
  <c r="T35" i="8"/>
  <c r="U35" i="8"/>
  <c r="B36" i="8"/>
  <c r="C36" i="8"/>
  <c r="D36" i="8"/>
  <c r="E36" i="8"/>
  <c r="F36" i="8"/>
  <c r="G36" i="8"/>
  <c r="H36" i="8"/>
  <c r="I36" i="8"/>
  <c r="J36" i="8"/>
  <c r="K36" i="8"/>
  <c r="L36" i="8"/>
  <c r="T36" i="8"/>
  <c r="U36" i="8"/>
  <c r="B37" i="8"/>
  <c r="C37" i="8"/>
  <c r="D37" i="8"/>
  <c r="E37" i="8"/>
  <c r="F37" i="8"/>
  <c r="G37" i="8"/>
  <c r="H37" i="8"/>
  <c r="I37" i="8"/>
  <c r="J37" i="8"/>
  <c r="K37" i="8"/>
  <c r="L37" i="8"/>
  <c r="T37" i="8"/>
  <c r="U37" i="8"/>
  <c r="B38" i="8"/>
  <c r="C38" i="8"/>
  <c r="D38" i="8"/>
  <c r="E38" i="8"/>
  <c r="F38" i="8"/>
  <c r="G38" i="8"/>
  <c r="H38" i="8"/>
  <c r="I38" i="8"/>
  <c r="J38" i="8"/>
  <c r="K38" i="8"/>
  <c r="L38" i="8"/>
  <c r="T38" i="8"/>
  <c r="U38" i="8"/>
  <c r="B39" i="8"/>
  <c r="C39" i="8"/>
  <c r="D39" i="8"/>
  <c r="E39" i="8"/>
  <c r="F39" i="8"/>
  <c r="G39" i="8"/>
  <c r="H39" i="8"/>
  <c r="I39" i="8"/>
  <c r="J39" i="8"/>
  <c r="K39" i="8"/>
  <c r="L39" i="8"/>
  <c r="T39" i="8"/>
  <c r="U39" i="8"/>
  <c r="B40" i="8"/>
  <c r="C40" i="8"/>
  <c r="D40" i="8"/>
  <c r="E40" i="8"/>
  <c r="F40" i="8"/>
  <c r="G40" i="8"/>
  <c r="H40" i="8"/>
  <c r="I40" i="8"/>
  <c r="J40" i="8"/>
  <c r="K40" i="8"/>
  <c r="L40" i="8"/>
  <c r="T40" i="8"/>
  <c r="U40" i="8"/>
  <c r="B41" i="8"/>
  <c r="C41" i="8"/>
  <c r="D41" i="8"/>
  <c r="E41" i="8"/>
  <c r="F41" i="8"/>
  <c r="G41" i="8"/>
  <c r="H41" i="8"/>
  <c r="I41" i="8"/>
  <c r="J41" i="8"/>
  <c r="K41" i="8"/>
  <c r="L41" i="8"/>
  <c r="T41" i="8"/>
  <c r="U41" i="8"/>
  <c r="B42" i="8"/>
  <c r="C42" i="8"/>
  <c r="D42" i="8"/>
  <c r="E42" i="8"/>
  <c r="F42" i="8"/>
  <c r="G42" i="8"/>
  <c r="H42" i="8"/>
  <c r="I42" i="8"/>
  <c r="J42" i="8"/>
  <c r="K42" i="8"/>
  <c r="L42" i="8"/>
  <c r="T42" i="8"/>
  <c r="U42" i="8"/>
  <c r="B43" i="8"/>
  <c r="C43" i="8"/>
  <c r="D43" i="8"/>
  <c r="E43" i="8"/>
  <c r="F43" i="8"/>
  <c r="G43" i="8"/>
  <c r="H43" i="8"/>
  <c r="I43" i="8"/>
  <c r="J43" i="8"/>
  <c r="K43" i="8"/>
  <c r="L43" i="8"/>
  <c r="T43" i="8"/>
  <c r="U43" i="8"/>
  <c r="B44" i="8"/>
  <c r="C44" i="8"/>
  <c r="D44" i="8"/>
  <c r="E44" i="8"/>
  <c r="F44" i="8"/>
  <c r="G44" i="8"/>
  <c r="H44" i="8"/>
  <c r="I44" i="8"/>
  <c r="J44" i="8"/>
  <c r="K44" i="8"/>
  <c r="L44" i="8"/>
  <c r="T44" i="8"/>
  <c r="U44" i="8"/>
  <c r="B45" i="8"/>
  <c r="C45" i="8"/>
  <c r="D45" i="8"/>
  <c r="E45" i="8"/>
  <c r="F45" i="8"/>
  <c r="G45" i="8"/>
  <c r="H45" i="8"/>
  <c r="I45" i="8"/>
  <c r="J45" i="8"/>
  <c r="K45" i="8"/>
  <c r="L45" i="8"/>
  <c r="T45" i="8"/>
  <c r="U45" i="8"/>
  <c r="B46" i="8"/>
  <c r="C46" i="8"/>
  <c r="D46" i="8"/>
  <c r="E46" i="8"/>
  <c r="F46" i="8"/>
  <c r="G46" i="8"/>
  <c r="H46" i="8"/>
  <c r="I46" i="8"/>
  <c r="J46" i="8"/>
  <c r="K46" i="8"/>
  <c r="L46" i="8"/>
  <c r="T46" i="8"/>
  <c r="U46" i="8"/>
  <c r="B47" i="8"/>
  <c r="C47" i="8"/>
  <c r="D47" i="8"/>
  <c r="E47" i="8"/>
  <c r="F47" i="8"/>
  <c r="G47" i="8"/>
  <c r="H47" i="8"/>
  <c r="I47" i="8"/>
  <c r="J47" i="8"/>
  <c r="K47" i="8"/>
  <c r="L47" i="8"/>
  <c r="T47" i="8"/>
  <c r="U47" i="8"/>
  <c r="B48" i="8"/>
  <c r="C48" i="8"/>
  <c r="D48" i="8"/>
  <c r="E48" i="8"/>
  <c r="F48" i="8"/>
  <c r="G48" i="8"/>
  <c r="H48" i="8"/>
  <c r="I48" i="8"/>
  <c r="J48" i="8"/>
  <c r="K48" i="8"/>
  <c r="L48" i="8"/>
  <c r="T48" i="8"/>
  <c r="U48" i="8"/>
  <c r="B49" i="8"/>
  <c r="C49" i="8"/>
  <c r="D49" i="8"/>
  <c r="E49" i="8"/>
  <c r="F49" i="8"/>
  <c r="G49" i="8"/>
  <c r="H49" i="8"/>
  <c r="I49" i="8"/>
  <c r="J49" i="8"/>
  <c r="K49" i="8"/>
  <c r="L49" i="8"/>
  <c r="T49" i="8"/>
  <c r="U49" i="8"/>
  <c r="B50" i="8"/>
  <c r="C50" i="8"/>
  <c r="D50" i="8"/>
  <c r="E50" i="8"/>
  <c r="F50" i="8"/>
  <c r="G50" i="8"/>
  <c r="H50" i="8"/>
  <c r="I50" i="8"/>
  <c r="J50" i="8"/>
  <c r="K50" i="8"/>
  <c r="L50" i="8"/>
  <c r="T50" i="8"/>
  <c r="U50" i="8"/>
  <c r="B51" i="8"/>
  <c r="C51" i="8"/>
  <c r="D51" i="8"/>
  <c r="E51" i="8"/>
  <c r="F51" i="8"/>
  <c r="G51" i="8"/>
  <c r="H51" i="8"/>
  <c r="I51" i="8"/>
  <c r="J51" i="8"/>
  <c r="K51" i="8"/>
  <c r="L51" i="8"/>
  <c r="T51" i="8"/>
  <c r="U51" i="8"/>
  <c r="B52" i="8"/>
  <c r="C52" i="8"/>
  <c r="D52" i="8"/>
  <c r="E52" i="8"/>
  <c r="F52" i="8"/>
  <c r="G52" i="8"/>
  <c r="H52" i="8"/>
  <c r="I52" i="8"/>
  <c r="J52" i="8"/>
  <c r="K52" i="8"/>
  <c r="L52" i="8"/>
  <c r="T52" i="8"/>
  <c r="U52" i="8"/>
  <c r="B53" i="8"/>
  <c r="C53" i="8"/>
  <c r="D53" i="8"/>
  <c r="E53" i="8"/>
  <c r="F53" i="8"/>
  <c r="G53" i="8"/>
  <c r="H53" i="8"/>
  <c r="I53" i="8"/>
  <c r="J53" i="8"/>
  <c r="K53" i="8"/>
  <c r="L53" i="8"/>
  <c r="T53" i="8"/>
  <c r="U53" i="8"/>
  <c r="B54" i="8"/>
  <c r="C54" i="8"/>
  <c r="D54" i="8"/>
  <c r="E54" i="8"/>
  <c r="F54" i="8"/>
  <c r="G54" i="8"/>
  <c r="H54" i="8"/>
  <c r="I54" i="8"/>
  <c r="J54" i="8"/>
  <c r="K54" i="8"/>
  <c r="L54" i="8"/>
  <c r="T54" i="8"/>
  <c r="U54" i="8"/>
  <c r="B55" i="8"/>
  <c r="C55" i="8"/>
  <c r="D55" i="8"/>
  <c r="E55" i="8"/>
  <c r="F55" i="8"/>
  <c r="G55" i="8"/>
  <c r="H55" i="8"/>
  <c r="I55" i="8"/>
  <c r="J55" i="8"/>
  <c r="K55" i="8"/>
  <c r="L55" i="8"/>
  <c r="T55" i="8"/>
  <c r="U55" i="8"/>
  <c r="B56" i="8"/>
  <c r="C56" i="8"/>
  <c r="D56" i="8"/>
  <c r="E56" i="8"/>
  <c r="F56" i="8"/>
  <c r="G56" i="8"/>
  <c r="H56" i="8"/>
  <c r="I56" i="8"/>
  <c r="J56" i="8"/>
  <c r="K56" i="8"/>
  <c r="L56" i="8"/>
  <c r="T56" i="8"/>
  <c r="U56" i="8"/>
  <c r="C32" i="8"/>
  <c r="C57" i="8" s="1"/>
  <c r="D32" i="8"/>
  <c r="E32" i="8"/>
  <c r="F32" i="8"/>
  <c r="G32" i="8"/>
  <c r="H32" i="8"/>
  <c r="I32" i="8"/>
  <c r="J32" i="8"/>
  <c r="K32" i="8"/>
  <c r="K57" i="8" s="1"/>
  <c r="L32" i="8"/>
  <c r="T32" i="8"/>
  <c r="U32" i="8"/>
  <c r="B4" i="8"/>
  <c r="C4" i="8"/>
  <c r="D4" i="8"/>
  <c r="E4" i="8"/>
  <c r="F4" i="8"/>
  <c r="G4" i="8"/>
  <c r="H4" i="8"/>
  <c r="I4" i="8"/>
  <c r="J4" i="8"/>
  <c r="K4" i="8"/>
  <c r="L4" i="8"/>
  <c r="T4" i="8"/>
  <c r="U4" i="8"/>
  <c r="B5" i="8"/>
  <c r="C5" i="8"/>
  <c r="D5" i="8"/>
  <c r="E5" i="8"/>
  <c r="F5" i="8"/>
  <c r="G5" i="8"/>
  <c r="H5" i="8"/>
  <c r="I5" i="8"/>
  <c r="J5" i="8"/>
  <c r="K5" i="8"/>
  <c r="L5" i="8"/>
  <c r="T5" i="8"/>
  <c r="U5" i="8"/>
  <c r="B6" i="8"/>
  <c r="C6" i="8"/>
  <c r="D6" i="8"/>
  <c r="E6" i="8"/>
  <c r="F6" i="8"/>
  <c r="G6" i="8"/>
  <c r="H6" i="8"/>
  <c r="I6" i="8"/>
  <c r="J6" i="8"/>
  <c r="K6" i="8"/>
  <c r="L6" i="8"/>
  <c r="T6" i="8"/>
  <c r="U6" i="8"/>
  <c r="B7" i="8"/>
  <c r="C7" i="8"/>
  <c r="D7" i="8"/>
  <c r="E7" i="8"/>
  <c r="F7" i="8"/>
  <c r="G7" i="8"/>
  <c r="H7" i="8"/>
  <c r="I7" i="8"/>
  <c r="J7" i="8"/>
  <c r="K7" i="8"/>
  <c r="L7" i="8"/>
  <c r="T7" i="8"/>
  <c r="U7" i="8"/>
  <c r="B8" i="8"/>
  <c r="C8" i="8"/>
  <c r="D8" i="8"/>
  <c r="E8" i="8"/>
  <c r="F8" i="8"/>
  <c r="G8" i="8"/>
  <c r="H8" i="8"/>
  <c r="I8" i="8"/>
  <c r="J8" i="8"/>
  <c r="K8" i="8"/>
  <c r="L8" i="8"/>
  <c r="T8" i="8"/>
  <c r="U8" i="8"/>
  <c r="B9" i="8"/>
  <c r="C9" i="8"/>
  <c r="D9" i="8"/>
  <c r="E9" i="8"/>
  <c r="F9" i="8"/>
  <c r="G9" i="8"/>
  <c r="H9" i="8"/>
  <c r="I9" i="8"/>
  <c r="J9" i="8"/>
  <c r="K9" i="8"/>
  <c r="L9" i="8"/>
  <c r="T9" i="8"/>
  <c r="U9" i="8"/>
  <c r="B10" i="8"/>
  <c r="C10" i="8"/>
  <c r="D10" i="8"/>
  <c r="E10" i="8"/>
  <c r="F10" i="8"/>
  <c r="G10" i="8"/>
  <c r="H10" i="8"/>
  <c r="I10" i="8"/>
  <c r="J10" i="8"/>
  <c r="K10" i="8"/>
  <c r="L10" i="8"/>
  <c r="T10" i="8"/>
  <c r="U10" i="8"/>
  <c r="B11" i="8"/>
  <c r="C11" i="8"/>
  <c r="D11" i="8"/>
  <c r="E11" i="8"/>
  <c r="F11" i="8"/>
  <c r="G11" i="8"/>
  <c r="H11" i="8"/>
  <c r="I11" i="8"/>
  <c r="J11" i="8"/>
  <c r="K11" i="8"/>
  <c r="L11" i="8"/>
  <c r="T11" i="8"/>
  <c r="U11" i="8"/>
  <c r="B12" i="8"/>
  <c r="C12" i="8"/>
  <c r="D12" i="8"/>
  <c r="E12" i="8"/>
  <c r="F12" i="8"/>
  <c r="G12" i="8"/>
  <c r="H12" i="8"/>
  <c r="I12" i="8"/>
  <c r="J12" i="8"/>
  <c r="K12" i="8"/>
  <c r="L12" i="8"/>
  <c r="T12" i="8"/>
  <c r="U12" i="8"/>
  <c r="B13" i="8"/>
  <c r="C13" i="8"/>
  <c r="D13" i="8"/>
  <c r="E13" i="8"/>
  <c r="F13" i="8"/>
  <c r="G13" i="8"/>
  <c r="H13" i="8"/>
  <c r="I13" i="8"/>
  <c r="J13" i="8"/>
  <c r="K13" i="8"/>
  <c r="L13" i="8"/>
  <c r="T13" i="8"/>
  <c r="U13" i="8"/>
  <c r="B14" i="8"/>
  <c r="C14" i="8"/>
  <c r="D14" i="8"/>
  <c r="E14" i="8"/>
  <c r="F14" i="8"/>
  <c r="G14" i="8"/>
  <c r="H14" i="8"/>
  <c r="I14" i="8"/>
  <c r="J14" i="8"/>
  <c r="K14" i="8"/>
  <c r="L14" i="8"/>
  <c r="T14" i="8"/>
  <c r="U14" i="8"/>
  <c r="B15" i="8"/>
  <c r="C15" i="8"/>
  <c r="D15" i="8"/>
  <c r="E15" i="8"/>
  <c r="F15" i="8"/>
  <c r="G15" i="8"/>
  <c r="H15" i="8"/>
  <c r="I15" i="8"/>
  <c r="J15" i="8"/>
  <c r="K15" i="8"/>
  <c r="L15" i="8"/>
  <c r="T15" i="8"/>
  <c r="U15" i="8"/>
  <c r="B16" i="8"/>
  <c r="C16" i="8"/>
  <c r="D16" i="8"/>
  <c r="E16" i="8"/>
  <c r="F16" i="8"/>
  <c r="G16" i="8"/>
  <c r="H16" i="8"/>
  <c r="I16" i="8"/>
  <c r="J16" i="8"/>
  <c r="K16" i="8"/>
  <c r="L16" i="8"/>
  <c r="T16" i="8"/>
  <c r="U16" i="8"/>
  <c r="B17" i="8"/>
  <c r="C17" i="8"/>
  <c r="D17" i="8"/>
  <c r="E17" i="8"/>
  <c r="F17" i="8"/>
  <c r="G17" i="8"/>
  <c r="H17" i="8"/>
  <c r="I17" i="8"/>
  <c r="J17" i="8"/>
  <c r="K17" i="8"/>
  <c r="L17" i="8"/>
  <c r="T17" i="8"/>
  <c r="U17" i="8"/>
  <c r="B18" i="8"/>
  <c r="C18" i="8"/>
  <c r="D18" i="8"/>
  <c r="E18" i="8"/>
  <c r="F18" i="8"/>
  <c r="G18" i="8"/>
  <c r="H18" i="8"/>
  <c r="I18" i="8"/>
  <c r="J18" i="8"/>
  <c r="K18" i="8"/>
  <c r="L18" i="8"/>
  <c r="T18" i="8"/>
  <c r="U18" i="8"/>
  <c r="B19" i="8"/>
  <c r="C19" i="8"/>
  <c r="D19" i="8"/>
  <c r="E19" i="8"/>
  <c r="F19" i="8"/>
  <c r="G19" i="8"/>
  <c r="H19" i="8"/>
  <c r="I19" i="8"/>
  <c r="J19" i="8"/>
  <c r="K19" i="8"/>
  <c r="L19" i="8"/>
  <c r="T19" i="8"/>
  <c r="U19" i="8"/>
  <c r="B20" i="8"/>
  <c r="C20" i="8"/>
  <c r="D20" i="8"/>
  <c r="E20" i="8"/>
  <c r="F20" i="8"/>
  <c r="G20" i="8"/>
  <c r="H20" i="8"/>
  <c r="I20" i="8"/>
  <c r="J20" i="8"/>
  <c r="K20" i="8"/>
  <c r="L20" i="8"/>
  <c r="T20" i="8"/>
  <c r="U20" i="8"/>
  <c r="B21" i="8"/>
  <c r="C21" i="8"/>
  <c r="D21" i="8"/>
  <c r="E21" i="8"/>
  <c r="F21" i="8"/>
  <c r="G21" i="8"/>
  <c r="H21" i="8"/>
  <c r="I21" i="8"/>
  <c r="J21" i="8"/>
  <c r="K21" i="8"/>
  <c r="L21" i="8"/>
  <c r="T21" i="8"/>
  <c r="U21" i="8"/>
  <c r="B22" i="8"/>
  <c r="C22" i="8"/>
  <c r="D22" i="8"/>
  <c r="E22" i="8"/>
  <c r="F22" i="8"/>
  <c r="G22" i="8"/>
  <c r="H22" i="8"/>
  <c r="I22" i="8"/>
  <c r="J22" i="8"/>
  <c r="K22" i="8"/>
  <c r="L22" i="8"/>
  <c r="T22" i="8"/>
  <c r="U22" i="8"/>
  <c r="B23" i="8"/>
  <c r="C23" i="8"/>
  <c r="D23" i="8"/>
  <c r="E23" i="8"/>
  <c r="F23" i="8"/>
  <c r="G23" i="8"/>
  <c r="H23" i="8"/>
  <c r="I23" i="8"/>
  <c r="J23" i="8"/>
  <c r="K23" i="8"/>
  <c r="L23" i="8"/>
  <c r="T23" i="8"/>
  <c r="U23" i="8"/>
  <c r="B24" i="8"/>
  <c r="C24" i="8"/>
  <c r="D24" i="8"/>
  <c r="E24" i="8"/>
  <c r="F24" i="8"/>
  <c r="G24" i="8"/>
  <c r="H24" i="8"/>
  <c r="I24" i="8"/>
  <c r="J24" i="8"/>
  <c r="K24" i="8"/>
  <c r="L24" i="8"/>
  <c r="T24" i="8"/>
  <c r="U24" i="8"/>
  <c r="B25" i="8"/>
  <c r="C25" i="8"/>
  <c r="D25" i="8"/>
  <c r="E25" i="8"/>
  <c r="F25" i="8"/>
  <c r="G25" i="8"/>
  <c r="H25" i="8"/>
  <c r="I25" i="8"/>
  <c r="J25" i="8"/>
  <c r="K25" i="8"/>
  <c r="L25" i="8"/>
  <c r="T25" i="8"/>
  <c r="U25" i="8"/>
  <c r="B26" i="8"/>
  <c r="C26" i="8"/>
  <c r="D26" i="8"/>
  <c r="E26" i="8"/>
  <c r="F26" i="8"/>
  <c r="G26" i="8"/>
  <c r="H26" i="8"/>
  <c r="I26" i="8"/>
  <c r="J26" i="8"/>
  <c r="K26" i="8"/>
  <c r="L26" i="8"/>
  <c r="T26" i="8"/>
  <c r="U26" i="8"/>
  <c r="B27" i="8"/>
  <c r="C27" i="8"/>
  <c r="D27" i="8"/>
  <c r="E27" i="8"/>
  <c r="F27" i="8"/>
  <c r="G27" i="8"/>
  <c r="H27" i="8"/>
  <c r="I27" i="8"/>
  <c r="J27" i="8"/>
  <c r="K27" i="8"/>
  <c r="L27" i="8"/>
  <c r="T27" i="8"/>
  <c r="U27" i="8"/>
  <c r="C3" i="8"/>
  <c r="D3" i="8"/>
  <c r="E3" i="8"/>
  <c r="F3" i="8"/>
  <c r="G3" i="8"/>
  <c r="G28" i="8" s="1"/>
  <c r="H3" i="8"/>
  <c r="I3" i="8"/>
  <c r="J3" i="8"/>
  <c r="K3" i="8"/>
  <c r="L3" i="8"/>
  <c r="T3" i="8"/>
  <c r="U3" i="8"/>
  <c r="B32" i="8"/>
  <c r="B57" i="8" s="1"/>
  <c r="B3" i="8"/>
  <c r="B33" i="7"/>
  <c r="C33" i="7"/>
  <c r="D33" i="7"/>
  <c r="E33" i="7"/>
  <c r="I33" i="7"/>
  <c r="J33" i="7"/>
  <c r="K33" i="7"/>
  <c r="L33" i="7"/>
  <c r="M33" i="7"/>
  <c r="N33" i="7"/>
  <c r="T33" i="7"/>
  <c r="V33" i="7"/>
  <c r="W33" i="7"/>
  <c r="X33" i="7"/>
  <c r="Y33" i="7"/>
  <c r="B34" i="7"/>
  <c r="C34" i="7"/>
  <c r="D34" i="7"/>
  <c r="E34" i="7"/>
  <c r="I34" i="7"/>
  <c r="J34" i="7"/>
  <c r="K34" i="7"/>
  <c r="L34" i="7"/>
  <c r="M34" i="7"/>
  <c r="N34" i="7"/>
  <c r="T34" i="7"/>
  <c r="V34" i="7"/>
  <c r="W34" i="7"/>
  <c r="X34" i="7"/>
  <c r="Y34" i="7"/>
  <c r="B35" i="7"/>
  <c r="C35" i="7"/>
  <c r="D35" i="7"/>
  <c r="E35" i="7"/>
  <c r="I35" i="7"/>
  <c r="J35" i="7"/>
  <c r="K35" i="7"/>
  <c r="L35" i="7"/>
  <c r="M35" i="7"/>
  <c r="N35" i="7"/>
  <c r="T35" i="7"/>
  <c r="V35" i="7"/>
  <c r="W35" i="7"/>
  <c r="X35" i="7"/>
  <c r="Y35" i="7"/>
  <c r="B36" i="7"/>
  <c r="C36" i="7"/>
  <c r="D36" i="7"/>
  <c r="E36" i="7"/>
  <c r="I36" i="7"/>
  <c r="J36" i="7"/>
  <c r="K36" i="7"/>
  <c r="L36" i="7"/>
  <c r="M36" i="7"/>
  <c r="N36" i="7"/>
  <c r="T36" i="7"/>
  <c r="V36" i="7"/>
  <c r="W36" i="7"/>
  <c r="X36" i="7"/>
  <c r="Y36" i="7"/>
  <c r="B37" i="7"/>
  <c r="C37" i="7"/>
  <c r="D37" i="7"/>
  <c r="E37" i="7"/>
  <c r="I37" i="7"/>
  <c r="J37" i="7"/>
  <c r="K37" i="7"/>
  <c r="L37" i="7"/>
  <c r="M37" i="7"/>
  <c r="N37" i="7"/>
  <c r="T37" i="7"/>
  <c r="V37" i="7"/>
  <c r="W37" i="7"/>
  <c r="X37" i="7"/>
  <c r="Y37" i="7"/>
  <c r="B38" i="7"/>
  <c r="C38" i="7"/>
  <c r="D38" i="7"/>
  <c r="E38" i="7"/>
  <c r="I38" i="7"/>
  <c r="J38" i="7"/>
  <c r="K38" i="7"/>
  <c r="L38" i="7"/>
  <c r="M38" i="7"/>
  <c r="N38" i="7"/>
  <c r="T38" i="7"/>
  <c r="V38" i="7"/>
  <c r="W38" i="7"/>
  <c r="X38" i="7"/>
  <c r="Y38" i="7"/>
  <c r="B39" i="7"/>
  <c r="C39" i="7"/>
  <c r="D39" i="7"/>
  <c r="E39" i="7"/>
  <c r="I39" i="7"/>
  <c r="J39" i="7"/>
  <c r="K39" i="7"/>
  <c r="L39" i="7"/>
  <c r="M39" i="7"/>
  <c r="N39" i="7"/>
  <c r="T39" i="7"/>
  <c r="V39" i="7"/>
  <c r="W39" i="7"/>
  <c r="X39" i="7"/>
  <c r="Y39" i="7"/>
  <c r="B40" i="7"/>
  <c r="C40" i="7"/>
  <c r="D40" i="7"/>
  <c r="E40" i="7"/>
  <c r="I40" i="7"/>
  <c r="J40" i="7"/>
  <c r="K40" i="7"/>
  <c r="L40" i="7"/>
  <c r="M40" i="7"/>
  <c r="N40" i="7"/>
  <c r="T40" i="7"/>
  <c r="V40" i="7"/>
  <c r="W40" i="7"/>
  <c r="X40" i="7"/>
  <c r="Y40" i="7"/>
  <c r="B41" i="7"/>
  <c r="C41" i="7"/>
  <c r="D41" i="7"/>
  <c r="E41" i="7"/>
  <c r="I41" i="7"/>
  <c r="J41" i="7"/>
  <c r="K41" i="7"/>
  <c r="L41" i="7"/>
  <c r="M41" i="7"/>
  <c r="N41" i="7"/>
  <c r="T41" i="7"/>
  <c r="V41" i="7"/>
  <c r="W41" i="7"/>
  <c r="X41" i="7"/>
  <c r="Y41" i="7"/>
  <c r="B42" i="7"/>
  <c r="C42" i="7"/>
  <c r="D42" i="7"/>
  <c r="E42" i="7"/>
  <c r="I42" i="7"/>
  <c r="J42" i="7"/>
  <c r="K42" i="7"/>
  <c r="L42" i="7"/>
  <c r="M42" i="7"/>
  <c r="N42" i="7"/>
  <c r="T42" i="7"/>
  <c r="V42" i="7"/>
  <c r="W42" i="7"/>
  <c r="X42" i="7"/>
  <c r="Y42" i="7"/>
  <c r="B43" i="7"/>
  <c r="C43" i="7"/>
  <c r="D43" i="7"/>
  <c r="E43" i="7"/>
  <c r="I43" i="7"/>
  <c r="J43" i="7"/>
  <c r="K43" i="7"/>
  <c r="L43" i="7"/>
  <c r="M43" i="7"/>
  <c r="N43" i="7"/>
  <c r="T43" i="7"/>
  <c r="V43" i="7"/>
  <c r="W43" i="7"/>
  <c r="X43" i="7"/>
  <c r="Y43" i="7"/>
  <c r="B44" i="7"/>
  <c r="C44" i="7"/>
  <c r="D44" i="7"/>
  <c r="E44" i="7"/>
  <c r="I44" i="7"/>
  <c r="J44" i="7"/>
  <c r="K44" i="7"/>
  <c r="L44" i="7"/>
  <c r="M44" i="7"/>
  <c r="N44" i="7"/>
  <c r="T44" i="7"/>
  <c r="V44" i="7"/>
  <c r="W44" i="7"/>
  <c r="X44" i="7"/>
  <c r="Y44" i="7"/>
  <c r="B45" i="7"/>
  <c r="C45" i="7"/>
  <c r="D45" i="7"/>
  <c r="E45" i="7"/>
  <c r="I45" i="7"/>
  <c r="J45" i="7"/>
  <c r="K45" i="7"/>
  <c r="L45" i="7"/>
  <c r="M45" i="7"/>
  <c r="N45" i="7"/>
  <c r="T45" i="7"/>
  <c r="V45" i="7"/>
  <c r="W45" i="7"/>
  <c r="X45" i="7"/>
  <c r="Y45" i="7"/>
  <c r="B46" i="7"/>
  <c r="C46" i="7"/>
  <c r="D46" i="7"/>
  <c r="E46" i="7"/>
  <c r="I46" i="7"/>
  <c r="J46" i="7"/>
  <c r="K46" i="7"/>
  <c r="L46" i="7"/>
  <c r="M46" i="7"/>
  <c r="N46" i="7"/>
  <c r="T46" i="7"/>
  <c r="V46" i="7"/>
  <c r="W46" i="7"/>
  <c r="X46" i="7"/>
  <c r="Y46" i="7"/>
  <c r="B47" i="7"/>
  <c r="C47" i="7"/>
  <c r="D47" i="7"/>
  <c r="E47" i="7"/>
  <c r="I47" i="7"/>
  <c r="J47" i="7"/>
  <c r="K47" i="7"/>
  <c r="L47" i="7"/>
  <c r="M47" i="7"/>
  <c r="N47" i="7"/>
  <c r="T47" i="7"/>
  <c r="V47" i="7"/>
  <c r="W47" i="7"/>
  <c r="X47" i="7"/>
  <c r="Y47" i="7"/>
  <c r="B48" i="7"/>
  <c r="C48" i="7"/>
  <c r="D48" i="7"/>
  <c r="E48" i="7"/>
  <c r="I48" i="7"/>
  <c r="J48" i="7"/>
  <c r="K48" i="7"/>
  <c r="L48" i="7"/>
  <c r="M48" i="7"/>
  <c r="N48" i="7"/>
  <c r="T48" i="7"/>
  <c r="V48" i="7"/>
  <c r="W48" i="7"/>
  <c r="X48" i="7"/>
  <c r="Y48" i="7"/>
  <c r="B49" i="7"/>
  <c r="C49" i="7"/>
  <c r="D49" i="7"/>
  <c r="E49" i="7"/>
  <c r="I49" i="7"/>
  <c r="J49" i="7"/>
  <c r="K49" i="7"/>
  <c r="L49" i="7"/>
  <c r="M49" i="7"/>
  <c r="N49" i="7"/>
  <c r="T49" i="7"/>
  <c r="V49" i="7"/>
  <c r="W49" i="7"/>
  <c r="X49" i="7"/>
  <c r="Y49" i="7"/>
  <c r="B50" i="7"/>
  <c r="C50" i="7"/>
  <c r="D50" i="7"/>
  <c r="E50" i="7"/>
  <c r="I50" i="7"/>
  <c r="J50" i="7"/>
  <c r="K50" i="7"/>
  <c r="L50" i="7"/>
  <c r="M50" i="7"/>
  <c r="N50" i="7"/>
  <c r="T50" i="7"/>
  <c r="V50" i="7"/>
  <c r="W50" i="7"/>
  <c r="X50" i="7"/>
  <c r="Y50" i="7"/>
  <c r="B51" i="7"/>
  <c r="C51" i="7"/>
  <c r="D51" i="7"/>
  <c r="E51" i="7"/>
  <c r="I51" i="7"/>
  <c r="J51" i="7"/>
  <c r="K51" i="7"/>
  <c r="L51" i="7"/>
  <c r="M51" i="7"/>
  <c r="N51" i="7"/>
  <c r="T51" i="7"/>
  <c r="V51" i="7"/>
  <c r="W51" i="7"/>
  <c r="X51" i="7"/>
  <c r="Y51" i="7"/>
  <c r="B52" i="7"/>
  <c r="C52" i="7"/>
  <c r="D52" i="7"/>
  <c r="E52" i="7"/>
  <c r="I52" i="7"/>
  <c r="J52" i="7"/>
  <c r="K52" i="7"/>
  <c r="L52" i="7"/>
  <c r="M52" i="7"/>
  <c r="N52" i="7"/>
  <c r="T52" i="7"/>
  <c r="V52" i="7"/>
  <c r="W52" i="7"/>
  <c r="X52" i="7"/>
  <c r="Y52" i="7"/>
  <c r="B53" i="7"/>
  <c r="C53" i="7"/>
  <c r="D53" i="7"/>
  <c r="E53" i="7"/>
  <c r="I53" i="7"/>
  <c r="J53" i="7"/>
  <c r="K53" i="7"/>
  <c r="L53" i="7"/>
  <c r="M53" i="7"/>
  <c r="N53" i="7"/>
  <c r="T53" i="7"/>
  <c r="V53" i="7"/>
  <c r="W53" i="7"/>
  <c r="X53" i="7"/>
  <c r="Y53" i="7"/>
  <c r="B54" i="7"/>
  <c r="C54" i="7"/>
  <c r="D54" i="7"/>
  <c r="E54" i="7"/>
  <c r="I54" i="7"/>
  <c r="J54" i="7"/>
  <c r="K54" i="7"/>
  <c r="L54" i="7"/>
  <c r="M54" i="7"/>
  <c r="N54" i="7"/>
  <c r="T54" i="7"/>
  <c r="V54" i="7"/>
  <c r="W54" i="7"/>
  <c r="X54" i="7"/>
  <c r="Y54" i="7"/>
  <c r="B55" i="7"/>
  <c r="C55" i="7"/>
  <c r="D55" i="7"/>
  <c r="E55" i="7"/>
  <c r="I55" i="7"/>
  <c r="J55" i="7"/>
  <c r="K55" i="7"/>
  <c r="L55" i="7"/>
  <c r="M55" i="7"/>
  <c r="N55" i="7"/>
  <c r="T55" i="7"/>
  <c r="V55" i="7"/>
  <c r="W55" i="7"/>
  <c r="X55" i="7"/>
  <c r="Y55" i="7"/>
  <c r="B56" i="7"/>
  <c r="C56" i="7"/>
  <c r="D56" i="7"/>
  <c r="E56" i="7"/>
  <c r="I56" i="7"/>
  <c r="J56" i="7"/>
  <c r="K56" i="7"/>
  <c r="L56" i="7"/>
  <c r="M56" i="7"/>
  <c r="N56" i="7"/>
  <c r="T56" i="7"/>
  <c r="V56" i="7"/>
  <c r="W56" i="7"/>
  <c r="X56" i="7"/>
  <c r="Y56" i="7"/>
  <c r="C32" i="7"/>
  <c r="D32" i="7"/>
  <c r="E32" i="7"/>
  <c r="I32" i="7"/>
  <c r="J32" i="7"/>
  <c r="K32" i="7"/>
  <c r="L32" i="7"/>
  <c r="L57" i="7" s="1"/>
  <c r="M32" i="7"/>
  <c r="N32" i="7"/>
  <c r="T32" i="7"/>
  <c r="V32" i="7"/>
  <c r="W32" i="7"/>
  <c r="X32" i="7"/>
  <c r="Y32" i="7"/>
  <c r="B4" i="7"/>
  <c r="C4" i="7"/>
  <c r="D4" i="7"/>
  <c r="E4" i="7"/>
  <c r="I4" i="7"/>
  <c r="J4" i="7"/>
  <c r="K4" i="7"/>
  <c r="L4" i="7"/>
  <c r="M4" i="7"/>
  <c r="N4" i="7"/>
  <c r="T4" i="7"/>
  <c r="V4" i="7"/>
  <c r="W4" i="7"/>
  <c r="X4" i="7"/>
  <c r="Y4" i="7"/>
  <c r="B5" i="7"/>
  <c r="C5" i="7"/>
  <c r="D5" i="7"/>
  <c r="E5" i="7"/>
  <c r="I5" i="7"/>
  <c r="J5" i="7"/>
  <c r="K5" i="7"/>
  <c r="L5" i="7"/>
  <c r="M5" i="7"/>
  <c r="N5" i="7"/>
  <c r="T5" i="7"/>
  <c r="V5" i="7"/>
  <c r="W5" i="7"/>
  <c r="X5" i="7"/>
  <c r="Y5" i="7"/>
  <c r="B6" i="7"/>
  <c r="C6" i="7"/>
  <c r="D6" i="7"/>
  <c r="E6" i="7"/>
  <c r="I6" i="7"/>
  <c r="J6" i="7"/>
  <c r="K6" i="7"/>
  <c r="L6" i="7"/>
  <c r="M6" i="7"/>
  <c r="N6" i="7"/>
  <c r="T6" i="7"/>
  <c r="V6" i="7"/>
  <c r="W6" i="7"/>
  <c r="X6" i="7"/>
  <c r="Y6" i="7"/>
  <c r="B7" i="7"/>
  <c r="C7" i="7"/>
  <c r="D7" i="7"/>
  <c r="E7" i="7"/>
  <c r="I7" i="7"/>
  <c r="J7" i="7"/>
  <c r="K7" i="7"/>
  <c r="L7" i="7"/>
  <c r="M7" i="7"/>
  <c r="N7" i="7"/>
  <c r="T7" i="7"/>
  <c r="V7" i="7"/>
  <c r="W7" i="7"/>
  <c r="X7" i="7"/>
  <c r="Y7" i="7"/>
  <c r="B8" i="7"/>
  <c r="C8" i="7"/>
  <c r="D8" i="7"/>
  <c r="E8" i="7"/>
  <c r="I8" i="7"/>
  <c r="J8" i="7"/>
  <c r="K8" i="7"/>
  <c r="L8" i="7"/>
  <c r="M8" i="7"/>
  <c r="N8" i="7"/>
  <c r="T8" i="7"/>
  <c r="V8" i="7"/>
  <c r="W8" i="7"/>
  <c r="X8" i="7"/>
  <c r="Y8" i="7"/>
  <c r="B9" i="7"/>
  <c r="C9" i="7"/>
  <c r="D9" i="7"/>
  <c r="E9" i="7"/>
  <c r="I9" i="7"/>
  <c r="J9" i="7"/>
  <c r="K9" i="7"/>
  <c r="L9" i="7"/>
  <c r="M9" i="7"/>
  <c r="N9" i="7"/>
  <c r="T9" i="7"/>
  <c r="V9" i="7"/>
  <c r="W9" i="7"/>
  <c r="X9" i="7"/>
  <c r="Y9" i="7"/>
  <c r="B10" i="7"/>
  <c r="C10" i="7"/>
  <c r="D10" i="7"/>
  <c r="E10" i="7"/>
  <c r="I10" i="7"/>
  <c r="J10" i="7"/>
  <c r="K10" i="7"/>
  <c r="L10" i="7"/>
  <c r="M10" i="7"/>
  <c r="N10" i="7"/>
  <c r="T10" i="7"/>
  <c r="V10" i="7"/>
  <c r="W10" i="7"/>
  <c r="X10" i="7"/>
  <c r="Y10" i="7"/>
  <c r="B11" i="7"/>
  <c r="C11" i="7"/>
  <c r="D11" i="7"/>
  <c r="E11" i="7"/>
  <c r="I11" i="7"/>
  <c r="J11" i="7"/>
  <c r="K11" i="7"/>
  <c r="L11" i="7"/>
  <c r="M11" i="7"/>
  <c r="N11" i="7"/>
  <c r="T11" i="7"/>
  <c r="V11" i="7"/>
  <c r="W11" i="7"/>
  <c r="X11" i="7"/>
  <c r="Y11" i="7"/>
  <c r="B12" i="7"/>
  <c r="C12" i="7"/>
  <c r="D12" i="7"/>
  <c r="E12" i="7"/>
  <c r="I12" i="7"/>
  <c r="J12" i="7"/>
  <c r="K12" i="7"/>
  <c r="L12" i="7"/>
  <c r="M12" i="7"/>
  <c r="N12" i="7"/>
  <c r="T12" i="7"/>
  <c r="V12" i="7"/>
  <c r="W12" i="7"/>
  <c r="X12" i="7"/>
  <c r="Y12" i="7"/>
  <c r="B13" i="7"/>
  <c r="C13" i="7"/>
  <c r="D13" i="7"/>
  <c r="E13" i="7"/>
  <c r="I13" i="7"/>
  <c r="J13" i="7"/>
  <c r="K13" i="7"/>
  <c r="L13" i="7"/>
  <c r="M13" i="7"/>
  <c r="N13" i="7"/>
  <c r="T13" i="7"/>
  <c r="V13" i="7"/>
  <c r="W13" i="7"/>
  <c r="X13" i="7"/>
  <c r="Y13" i="7"/>
  <c r="B14" i="7"/>
  <c r="C14" i="7"/>
  <c r="D14" i="7"/>
  <c r="E14" i="7"/>
  <c r="I14" i="7"/>
  <c r="J14" i="7"/>
  <c r="K14" i="7"/>
  <c r="L14" i="7"/>
  <c r="M14" i="7"/>
  <c r="N14" i="7"/>
  <c r="T14" i="7"/>
  <c r="V14" i="7"/>
  <c r="W14" i="7"/>
  <c r="X14" i="7"/>
  <c r="Y14" i="7"/>
  <c r="B15" i="7"/>
  <c r="C15" i="7"/>
  <c r="D15" i="7"/>
  <c r="E15" i="7"/>
  <c r="I15" i="7"/>
  <c r="J15" i="7"/>
  <c r="K15" i="7"/>
  <c r="L15" i="7"/>
  <c r="M15" i="7"/>
  <c r="N15" i="7"/>
  <c r="T15" i="7"/>
  <c r="V15" i="7"/>
  <c r="W15" i="7"/>
  <c r="X15" i="7"/>
  <c r="Y15" i="7"/>
  <c r="B16" i="7"/>
  <c r="C16" i="7"/>
  <c r="D16" i="7"/>
  <c r="E16" i="7"/>
  <c r="I16" i="7"/>
  <c r="J16" i="7"/>
  <c r="K16" i="7"/>
  <c r="L16" i="7"/>
  <c r="M16" i="7"/>
  <c r="N16" i="7"/>
  <c r="T16" i="7"/>
  <c r="V16" i="7"/>
  <c r="W16" i="7"/>
  <c r="X16" i="7"/>
  <c r="Y16" i="7"/>
  <c r="B17" i="7"/>
  <c r="C17" i="7"/>
  <c r="D17" i="7"/>
  <c r="E17" i="7"/>
  <c r="I17" i="7"/>
  <c r="J17" i="7"/>
  <c r="K17" i="7"/>
  <c r="L17" i="7"/>
  <c r="M17" i="7"/>
  <c r="N17" i="7"/>
  <c r="T17" i="7"/>
  <c r="V17" i="7"/>
  <c r="W17" i="7"/>
  <c r="X17" i="7"/>
  <c r="Y17" i="7"/>
  <c r="B18" i="7"/>
  <c r="C18" i="7"/>
  <c r="D18" i="7"/>
  <c r="E18" i="7"/>
  <c r="I18" i="7"/>
  <c r="J18" i="7"/>
  <c r="K18" i="7"/>
  <c r="L18" i="7"/>
  <c r="M18" i="7"/>
  <c r="N18" i="7"/>
  <c r="T18" i="7"/>
  <c r="V18" i="7"/>
  <c r="W18" i="7"/>
  <c r="X18" i="7"/>
  <c r="Y18" i="7"/>
  <c r="B19" i="7"/>
  <c r="C19" i="7"/>
  <c r="D19" i="7"/>
  <c r="E19" i="7"/>
  <c r="I19" i="7"/>
  <c r="J19" i="7"/>
  <c r="K19" i="7"/>
  <c r="L19" i="7"/>
  <c r="M19" i="7"/>
  <c r="N19" i="7"/>
  <c r="T19" i="7"/>
  <c r="V19" i="7"/>
  <c r="W19" i="7"/>
  <c r="X19" i="7"/>
  <c r="Y19" i="7"/>
  <c r="B20" i="7"/>
  <c r="C20" i="7"/>
  <c r="D20" i="7"/>
  <c r="E20" i="7"/>
  <c r="I20" i="7"/>
  <c r="J20" i="7"/>
  <c r="K20" i="7"/>
  <c r="L20" i="7"/>
  <c r="M20" i="7"/>
  <c r="N20" i="7"/>
  <c r="T20" i="7"/>
  <c r="V20" i="7"/>
  <c r="W20" i="7"/>
  <c r="X20" i="7"/>
  <c r="Y20" i="7"/>
  <c r="B21" i="7"/>
  <c r="C21" i="7"/>
  <c r="D21" i="7"/>
  <c r="E21" i="7"/>
  <c r="I21" i="7"/>
  <c r="J21" i="7"/>
  <c r="K21" i="7"/>
  <c r="L21" i="7"/>
  <c r="M21" i="7"/>
  <c r="N21" i="7"/>
  <c r="T21" i="7"/>
  <c r="V21" i="7"/>
  <c r="W21" i="7"/>
  <c r="X21" i="7"/>
  <c r="Y21" i="7"/>
  <c r="B22" i="7"/>
  <c r="C22" i="7"/>
  <c r="D22" i="7"/>
  <c r="E22" i="7"/>
  <c r="I22" i="7"/>
  <c r="J22" i="7"/>
  <c r="K22" i="7"/>
  <c r="L22" i="7"/>
  <c r="M22" i="7"/>
  <c r="N22" i="7"/>
  <c r="T22" i="7"/>
  <c r="V22" i="7"/>
  <c r="W22" i="7"/>
  <c r="X22" i="7"/>
  <c r="Y22" i="7"/>
  <c r="B23" i="7"/>
  <c r="C23" i="7"/>
  <c r="D23" i="7"/>
  <c r="E23" i="7"/>
  <c r="I23" i="7"/>
  <c r="J23" i="7"/>
  <c r="K23" i="7"/>
  <c r="L23" i="7"/>
  <c r="M23" i="7"/>
  <c r="N23" i="7"/>
  <c r="T23" i="7"/>
  <c r="V23" i="7"/>
  <c r="W23" i="7"/>
  <c r="X23" i="7"/>
  <c r="Y23" i="7"/>
  <c r="B24" i="7"/>
  <c r="C24" i="7"/>
  <c r="D24" i="7"/>
  <c r="E24" i="7"/>
  <c r="I24" i="7"/>
  <c r="J24" i="7"/>
  <c r="K24" i="7"/>
  <c r="L24" i="7"/>
  <c r="M24" i="7"/>
  <c r="N24" i="7"/>
  <c r="T24" i="7"/>
  <c r="V24" i="7"/>
  <c r="W24" i="7"/>
  <c r="X24" i="7"/>
  <c r="Y24" i="7"/>
  <c r="B25" i="7"/>
  <c r="C25" i="7"/>
  <c r="D25" i="7"/>
  <c r="E25" i="7"/>
  <c r="I25" i="7"/>
  <c r="J25" i="7"/>
  <c r="K25" i="7"/>
  <c r="L25" i="7"/>
  <c r="M25" i="7"/>
  <c r="N25" i="7"/>
  <c r="T25" i="7"/>
  <c r="V25" i="7"/>
  <c r="W25" i="7"/>
  <c r="X25" i="7"/>
  <c r="Y25" i="7"/>
  <c r="B26" i="7"/>
  <c r="C26" i="7"/>
  <c r="D26" i="7"/>
  <c r="E26" i="7"/>
  <c r="I26" i="7"/>
  <c r="J26" i="7"/>
  <c r="K26" i="7"/>
  <c r="L26" i="7"/>
  <c r="M26" i="7"/>
  <c r="N26" i="7"/>
  <c r="T26" i="7"/>
  <c r="V26" i="7"/>
  <c r="W26" i="7"/>
  <c r="X26" i="7"/>
  <c r="Y26" i="7"/>
  <c r="B27" i="7"/>
  <c r="C27" i="7"/>
  <c r="D27" i="7"/>
  <c r="E27" i="7"/>
  <c r="I27" i="7"/>
  <c r="J27" i="7"/>
  <c r="K27" i="7"/>
  <c r="L27" i="7"/>
  <c r="M27" i="7"/>
  <c r="N27" i="7"/>
  <c r="T27" i="7"/>
  <c r="V27" i="7"/>
  <c r="W27" i="7"/>
  <c r="X27" i="7"/>
  <c r="Y27" i="7"/>
  <c r="C3" i="7"/>
  <c r="C28" i="7" s="1"/>
  <c r="D3" i="7"/>
  <c r="E3" i="7"/>
  <c r="I3" i="7"/>
  <c r="J3" i="7"/>
  <c r="K3" i="7"/>
  <c r="L3" i="7"/>
  <c r="M3" i="7"/>
  <c r="N3" i="7"/>
  <c r="N28" i="7" s="1"/>
  <c r="T3" i="7"/>
  <c r="V3" i="7"/>
  <c r="W3" i="7"/>
  <c r="X3" i="7"/>
  <c r="Y3" i="7"/>
  <c r="B32" i="7"/>
  <c r="B3" i="7"/>
  <c r="C28" i="1"/>
  <c r="D28" i="1"/>
  <c r="E28" i="1"/>
  <c r="F28" i="1"/>
  <c r="G28" i="1"/>
  <c r="H28" i="1"/>
  <c r="I28" i="1"/>
  <c r="J28" i="1"/>
  <c r="B28" i="1"/>
  <c r="W2" i="10" l="1"/>
  <c r="W4" i="10" s="1"/>
  <c r="B58" i="7"/>
  <c r="L28" i="7"/>
  <c r="X57" i="7"/>
  <c r="J57" i="7"/>
  <c r="I57" i="8"/>
  <c r="U58" i="7"/>
  <c r="Y57" i="7"/>
  <c r="K28" i="7"/>
  <c r="W58" i="7"/>
  <c r="I57" i="7"/>
  <c r="H57" i="8"/>
  <c r="F28" i="7"/>
  <c r="V28" i="8"/>
  <c r="F28" i="8"/>
  <c r="Y28" i="7"/>
  <c r="J28" i="7"/>
  <c r="V58" i="7"/>
  <c r="E58" i="7"/>
  <c r="K28" i="8"/>
  <c r="C28" i="8"/>
  <c r="G58" i="8"/>
  <c r="M28" i="7"/>
  <c r="W28" i="7"/>
  <c r="B28" i="7"/>
  <c r="X28" i="7"/>
  <c r="T58" i="7"/>
  <c r="D58" i="7"/>
  <c r="L58" i="7"/>
  <c r="K58" i="7"/>
  <c r="W57" i="7"/>
  <c r="V57" i="7"/>
  <c r="J28" i="8"/>
  <c r="T28" i="8"/>
  <c r="E28" i="8"/>
  <c r="L28" i="8"/>
  <c r="D28" i="8"/>
  <c r="U57" i="8"/>
  <c r="F58" i="8"/>
  <c r="I58" i="8"/>
  <c r="H58" i="8"/>
  <c r="H28" i="7"/>
  <c r="G57" i="7"/>
  <c r="M57" i="8"/>
  <c r="V57" i="8"/>
  <c r="I28" i="7"/>
  <c r="V28" i="7"/>
  <c r="N58" i="7"/>
  <c r="C57" i="7"/>
  <c r="I28" i="8"/>
  <c r="U28" i="8"/>
  <c r="T57" i="8"/>
  <c r="E57" i="8"/>
  <c r="G57" i="8"/>
  <c r="G28" i="7"/>
  <c r="F57" i="7"/>
  <c r="M28" i="8"/>
  <c r="V58" i="8"/>
  <c r="C58" i="7"/>
  <c r="K57" i="7"/>
  <c r="J57" i="8"/>
  <c r="H57" i="7"/>
  <c r="E28" i="7"/>
  <c r="T28" i="7"/>
  <c r="D28" i="7"/>
  <c r="M58" i="7"/>
  <c r="B28" i="8"/>
  <c r="H28" i="8"/>
  <c r="L57" i="8"/>
  <c r="D57" i="8"/>
  <c r="U57" i="7"/>
  <c r="M57" i="7"/>
  <c r="E57" i="7"/>
  <c r="J58" i="7"/>
  <c r="B58" i="8"/>
  <c r="J58" i="8"/>
  <c r="T57" i="7"/>
  <c r="D57" i="7"/>
  <c r="Y58" i="7"/>
  <c r="I58" i="7"/>
  <c r="C58" i="8"/>
  <c r="K58" i="8"/>
  <c r="X58" i="7"/>
  <c r="H58" i="7"/>
  <c r="D58" i="8"/>
  <c r="L58" i="8"/>
  <c r="T58" i="8"/>
  <c r="E58" i="8"/>
  <c r="M58" i="8"/>
  <c r="U58" i="8"/>
  <c r="F57" i="8"/>
  <c r="N57" i="7"/>
  <c r="B57" i="7"/>
  <c r="B33" i="5"/>
  <c r="C33" i="5"/>
  <c r="D33" i="5"/>
  <c r="E33" i="5"/>
  <c r="F33" i="5"/>
  <c r="G33" i="5"/>
  <c r="H33" i="5"/>
  <c r="I33" i="5"/>
  <c r="J33" i="5"/>
  <c r="K33" i="5"/>
  <c r="L33" i="5"/>
  <c r="M33" i="5"/>
  <c r="N33" i="5"/>
  <c r="O33" i="5"/>
  <c r="P33" i="5"/>
  <c r="Q33" i="5"/>
  <c r="R33" i="5"/>
  <c r="S33" i="5"/>
  <c r="T33" i="5"/>
  <c r="U33" i="5"/>
  <c r="V33" i="5"/>
  <c r="W33" i="5"/>
  <c r="X33" i="5"/>
  <c r="Y33" i="5"/>
  <c r="Z33" i="5"/>
  <c r="AA33" i="5"/>
  <c r="AB33" i="5"/>
  <c r="AC33" i="5"/>
  <c r="AD33" i="5"/>
  <c r="AE33" i="5"/>
  <c r="B34" i="5"/>
  <c r="C34" i="5"/>
  <c r="D34" i="5"/>
  <c r="E34" i="5"/>
  <c r="F34" i="5"/>
  <c r="G34" i="5"/>
  <c r="H34" i="5"/>
  <c r="I34" i="5"/>
  <c r="J34" i="5"/>
  <c r="K34" i="5"/>
  <c r="L34" i="5"/>
  <c r="M34" i="5"/>
  <c r="N34" i="5"/>
  <c r="O34" i="5"/>
  <c r="P34" i="5"/>
  <c r="Q34" i="5"/>
  <c r="R34" i="5"/>
  <c r="S34" i="5"/>
  <c r="T34" i="5"/>
  <c r="U34" i="5"/>
  <c r="V34" i="5"/>
  <c r="W34" i="5"/>
  <c r="X34" i="5"/>
  <c r="Y34" i="5"/>
  <c r="Z34" i="5"/>
  <c r="AA34" i="5"/>
  <c r="AB34" i="5"/>
  <c r="AC34" i="5"/>
  <c r="AD34" i="5"/>
  <c r="AE34" i="5"/>
  <c r="B35" i="5"/>
  <c r="C35" i="5"/>
  <c r="D35" i="5"/>
  <c r="E35" i="5"/>
  <c r="F35" i="5"/>
  <c r="G35" i="5"/>
  <c r="H35" i="5"/>
  <c r="I35" i="5"/>
  <c r="J35" i="5"/>
  <c r="K35" i="5"/>
  <c r="L35" i="5"/>
  <c r="M35" i="5"/>
  <c r="N35" i="5"/>
  <c r="O35" i="5"/>
  <c r="P35" i="5"/>
  <c r="Q35" i="5"/>
  <c r="R35" i="5"/>
  <c r="S35" i="5"/>
  <c r="T35" i="5"/>
  <c r="U35" i="5"/>
  <c r="V35" i="5"/>
  <c r="W35" i="5"/>
  <c r="X35" i="5"/>
  <c r="Y35" i="5"/>
  <c r="Z35" i="5"/>
  <c r="AA35" i="5"/>
  <c r="AB35" i="5"/>
  <c r="AC35" i="5"/>
  <c r="AD35" i="5"/>
  <c r="AE35" i="5"/>
  <c r="B36" i="5"/>
  <c r="C36" i="5"/>
  <c r="D36" i="5"/>
  <c r="E36" i="5"/>
  <c r="F36" i="5"/>
  <c r="G36" i="5"/>
  <c r="H36" i="5"/>
  <c r="I36" i="5"/>
  <c r="J36" i="5"/>
  <c r="K36" i="5"/>
  <c r="L36" i="5"/>
  <c r="M36" i="5"/>
  <c r="N36" i="5"/>
  <c r="O36" i="5"/>
  <c r="P36" i="5"/>
  <c r="Q36" i="5"/>
  <c r="R36" i="5"/>
  <c r="S36" i="5"/>
  <c r="T36" i="5"/>
  <c r="U36" i="5"/>
  <c r="V36" i="5"/>
  <c r="W36" i="5"/>
  <c r="X36" i="5"/>
  <c r="Y36" i="5"/>
  <c r="Z36" i="5"/>
  <c r="AA36" i="5"/>
  <c r="AB36" i="5"/>
  <c r="AC36" i="5"/>
  <c r="AD36" i="5"/>
  <c r="AE36" i="5"/>
  <c r="B37" i="5"/>
  <c r="C37" i="5"/>
  <c r="D37" i="5"/>
  <c r="E37" i="5"/>
  <c r="F37" i="5"/>
  <c r="G37" i="5"/>
  <c r="H37" i="5"/>
  <c r="I37" i="5"/>
  <c r="J37" i="5"/>
  <c r="K37" i="5"/>
  <c r="L37" i="5"/>
  <c r="M37" i="5"/>
  <c r="N37" i="5"/>
  <c r="O37" i="5"/>
  <c r="P37" i="5"/>
  <c r="Q37" i="5"/>
  <c r="R37" i="5"/>
  <c r="S37" i="5"/>
  <c r="T37" i="5"/>
  <c r="U37" i="5"/>
  <c r="V37" i="5"/>
  <c r="W37" i="5"/>
  <c r="X37" i="5"/>
  <c r="Y37" i="5"/>
  <c r="Z37" i="5"/>
  <c r="AA37" i="5"/>
  <c r="AB37" i="5"/>
  <c r="AC37" i="5"/>
  <c r="AD37" i="5"/>
  <c r="AE37" i="5"/>
  <c r="B38" i="5"/>
  <c r="C38" i="5"/>
  <c r="D38" i="5"/>
  <c r="E38" i="5"/>
  <c r="F38" i="5"/>
  <c r="G38" i="5"/>
  <c r="H38" i="5"/>
  <c r="I38" i="5"/>
  <c r="J38" i="5"/>
  <c r="K38" i="5"/>
  <c r="L38" i="5"/>
  <c r="M38" i="5"/>
  <c r="N38" i="5"/>
  <c r="O38" i="5"/>
  <c r="P38" i="5"/>
  <c r="Q38" i="5"/>
  <c r="R38" i="5"/>
  <c r="S38" i="5"/>
  <c r="T38" i="5"/>
  <c r="U38" i="5"/>
  <c r="V38" i="5"/>
  <c r="W38" i="5"/>
  <c r="X38" i="5"/>
  <c r="Y38" i="5"/>
  <c r="Z38" i="5"/>
  <c r="AA38" i="5"/>
  <c r="AB38" i="5"/>
  <c r="AC38" i="5"/>
  <c r="AD38" i="5"/>
  <c r="AE38" i="5"/>
  <c r="B39" i="5"/>
  <c r="C39" i="5"/>
  <c r="D39" i="5"/>
  <c r="E39" i="5"/>
  <c r="F39" i="5"/>
  <c r="G39" i="5"/>
  <c r="H39" i="5"/>
  <c r="I39" i="5"/>
  <c r="J39" i="5"/>
  <c r="K39" i="5"/>
  <c r="L39" i="5"/>
  <c r="M39" i="5"/>
  <c r="N39" i="5"/>
  <c r="O39" i="5"/>
  <c r="P39" i="5"/>
  <c r="Q39" i="5"/>
  <c r="R39" i="5"/>
  <c r="S39" i="5"/>
  <c r="T39" i="5"/>
  <c r="U39" i="5"/>
  <c r="V39" i="5"/>
  <c r="W39" i="5"/>
  <c r="X39" i="5"/>
  <c r="Y39" i="5"/>
  <c r="Z39" i="5"/>
  <c r="AA39" i="5"/>
  <c r="AB39" i="5"/>
  <c r="AC39" i="5"/>
  <c r="AD39" i="5"/>
  <c r="AE39" i="5"/>
  <c r="B40" i="5"/>
  <c r="C40" i="5"/>
  <c r="D40" i="5"/>
  <c r="E40" i="5"/>
  <c r="F40" i="5"/>
  <c r="G40" i="5"/>
  <c r="H40" i="5"/>
  <c r="I40" i="5"/>
  <c r="J40" i="5"/>
  <c r="K40" i="5"/>
  <c r="L40" i="5"/>
  <c r="M40" i="5"/>
  <c r="N40" i="5"/>
  <c r="O40" i="5"/>
  <c r="P40" i="5"/>
  <c r="Q40" i="5"/>
  <c r="R40" i="5"/>
  <c r="S40" i="5"/>
  <c r="T40" i="5"/>
  <c r="U40" i="5"/>
  <c r="V40" i="5"/>
  <c r="W40" i="5"/>
  <c r="X40" i="5"/>
  <c r="Y40" i="5"/>
  <c r="Z40" i="5"/>
  <c r="AA40" i="5"/>
  <c r="AB40" i="5"/>
  <c r="AC40" i="5"/>
  <c r="AD40" i="5"/>
  <c r="AE40" i="5"/>
  <c r="B41" i="5"/>
  <c r="C41" i="5"/>
  <c r="D41" i="5"/>
  <c r="E41" i="5"/>
  <c r="F41" i="5"/>
  <c r="G41" i="5"/>
  <c r="H41" i="5"/>
  <c r="I41" i="5"/>
  <c r="J41" i="5"/>
  <c r="K41" i="5"/>
  <c r="L41" i="5"/>
  <c r="M41" i="5"/>
  <c r="N41" i="5"/>
  <c r="O41" i="5"/>
  <c r="P41" i="5"/>
  <c r="Q41" i="5"/>
  <c r="R41" i="5"/>
  <c r="S41" i="5"/>
  <c r="T41" i="5"/>
  <c r="U41" i="5"/>
  <c r="V41" i="5"/>
  <c r="W41" i="5"/>
  <c r="X41" i="5"/>
  <c r="Y41" i="5"/>
  <c r="Z41" i="5"/>
  <c r="AA41" i="5"/>
  <c r="AB41" i="5"/>
  <c r="AC41" i="5"/>
  <c r="AD41" i="5"/>
  <c r="AE41" i="5"/>
  <c r="B42" i="5"/>
  <c r="C42" i="5"/>
  <c r="D42" i="5"/>
  <c r="E42" i="5"/>
  <c r="F42" i="5"/>
  <c r="G42" i="5"/>
  <c r="H42" i="5"/>
  <c r="I42" i="5"/>
  <c r="J42" i="5"/>
  <c r="K42" i="5"/>
  <c r="L42" i="5"/>
  <c r="M42" i="5"/>
  <c r="N42" i="5"/>
  <c r="O42" i="5"/>
  <c r="P42" i="5"/>
  <c r="Q42" i="5"/>
  <c r="R42" i="5"/>
  <c r="S42" i="5"/>
  <c r="T42" i="5"/>
  <c r="U42" i="5"/>
  <c r="V42" i="5"/>
  <c r="W42" i="5"/>
  <c r="X42" i="5"/>
  <c r="Y42" i="5"/>
  <c r="Z42" i="5"/>
  <c r="AA42" i="5"/>
  <c r="AB42" i="5"/>
  <c r="AC42" i="5"/>
  <c r="AD42" i="5"/>
  <c r="AE42" i="5"/>
  <c r="B43" i="5"/>
  <c r="C43" i="5"/>
  <c r="D43" i="5"/>
  <c r="E43" i="5"/>
  <c r="F43" i="5"/>
  <c r="G43" i="5"/>
  <c r="H43" i="5"/>
  <c r="I43" i="5"/>
  <c r="J43" i="5"/>
  <c r="K43" i="5"/>
  <c r="L43" i="5"/>
  <c r="M43" i="5"/>
  <c r="N43" i="5"/>
  <c r="O43" i="5"/>
  <c r="P43" i="5"/>
  <c r="Q43" i="5"/>
  <c r="R43" i="5"/>
  <c r="S43" i="5"/>
  <c r="T43" i="5"/>
  <c r="U43" i="5"/>
  <c r="V43" i="5"/>
  <c r="W43" i="5"/>
  <c r="X43" i="5"/>
  <c r="Y43" i="5"/>
  <c r="Z43" i="5"/>
  <c r="AA43" i="5"/>
  <c r="AB43" i="5"/>
  <c r="AC43" i="5"/>
  <c r="AD43" i="5"/>
  <c r="AE43" i="5"/>
  <c r="B44" i="5"/>
  <c r="C44" i="5"/>
  <c r="D44" i="5"/>
  <c r="E44" i="5"/>
  <c r="F44" i="5"/>
  <c r="G44" i="5"/>
  <c r="H44" i="5"/>
  <c r="I44" i="5"/>
  <c r="J44" i="5"/>
  <c r="K44" i="5"/>
  <c r="L44" i="5"/>
  <c r="M44" i="5"/>
  <c r="N44" i="5"/>
  <c r="O44" i="5"/>
  <c r="P44" i="5"/>
  <c r="Q44" i="5"/>
  <c r="R44" i="5"/>
  <c r="S44" i="5"/>
  <c r="T44" i="5"/>
  <c r="U44" i="5"/>
  <c r="V44" i="5"/>
  <c r="W44" i="5"/>
  <c r="X44" i="5"/>
  <c r="Y44" i="5"/>
  <c r="Z44" i="5"/>
  <c r="AA44" i="5"/>
  <c r="AB44" i="5"/>
  <c r="AC44" i="5"/>
  <c r="AD44" i="5"/>
  <c r="AE44" i="5"/>
  <c r="B45" i="5"/>
  <c r="C45" i="5"/>
  <c r="D45" i="5"/>
  <c r="E45" i="5"/>
  <c r="F45" i="5"/>
  <c r="G45" i="5"/>
  <c r="H45" i="5"/>
  <c r="I45" i="5"/>
  <c r="J45" i="5"/>
  <c r="K45" i="5"/>
  <c r="L45" i="5"/>
  <c r="M45" i="5"/>
  <c r="N45" i="5"/>
  <c r="O45" i="5"/>
  <c r="P45" i="5"/>
  <c r="Q45" i="5"/>
  <c r="R45" i="5"/>
  <c r="S45" i="5"/>
  <c r="T45" i="5"/>
  <c r="U45" i="5"/>
  <c r="V45" i="5"/>
  <c r="W45" i="5"/>
  <c r="X45" i="5"/>
  <c r="Y45" i="5"/>
  <c r="Z45" i="5"/>
  <c r="AA45" i="5"/>
  <c r="AB45" i="5"/>
  <c r="AC45" i="5"/>
  <c r="AD45" i="5"/>
  <c r="AE45" i="5"/>
  <c r="B46" i="5"/>
  <c r="C46" i="5"/>
  <c r="D46" i="5"/>
  <c r="E46" i="5"/>
  <c r="F46" i="5"/>
  <c r="G46" i="5"/>
  <c r="H46" i="5"/>
  <c r="I46" i="5"/>
  <c r="J46" i="5"/>
  <c r="K46" i="5"/>
  <c r="L46" i="5"/>
  <c r="M46" i="5"/>
  <c r="N46" i="5"/>
  <c r="O46" i="5"/>
  <c r="P46" i="5"/>
  <c r="Q46" i="5"/>
  <c r="R46" i="5"/>
  <c r="S46" i="5"/>
  <c r="T46" i="5"/>
  <c r="U46" i="5"/>
  <c r="V46" i="5"/>
  <c r="W46" i="5"/>
  <c r="X46" i="5"/>
  <c r="Y46" i="5"/>
  <c r="Z46" i="5"/>
  <c r="AA46" i="5"/>
  <c r="AB46" i="5"/>
  <c r="AC46" i="5"/>
  <c r="AD46" i="5"/>
  <c r="AE46" i="5"/>
  <c r="B47" i="5"/>
  <c r="C47" i="5"/>
  <c r="D47" i="5"/>
  <c r="E47" i="5"/>
  <c r="F47" i="5"/>
  <c r="G47" i="5"/>
  <c r="H47" i="5"/>
  <c r="I47" i="5"/>
  <c r="J47" i="5"/>
  <c r="K47" i="5"/>
  <c r="L47" i="5"/>
  <c r="M47" i="5"/>
  <c r="N47" i="5"/>
  <c r="O47" i="5"/>
  <c r="P47" i="5"/>
  <c r="Q47" i="5"/>
  <c r="R47" i="5"/>
  <c r="S47" i="5"/>
  <c r="T47" i="5"/>
  <c r="U47" i="5"/>
  <c r="V47" i="5"/>
  <c r="W47" i="5"/>
  <c r="X47" i="5"/>
  <c r="Y47" i="5"/>
  <c r="Z47" i="5"/>
  <c r="AA47" i="5"/>
  <c r="AB47" i="5"/>
  <c r="AC47" i="5"/>
  <c r="AD47" i="5"/>
  <c r="AE47" i="5"/>
  <c r="B48" i="5"/>
  <c r="C48" i="5"/>
  <c r="D48" i="5"/>
  <c r="E48" i="5"/>
  <c r="F48" i="5"/>
  <c r="G48" i="5"/>
  <c r="H48" i="5"/>
  <c r="I48" i="5"/>
  <c r="J48" i="5"/>
  <c r="K48" i="5"/>
  <c r="L48" i="5"/>
  <c r="M48" i="5"/>
  <c r="N48" i="5"/>
  <c r="O48" i="5"/>
  <c r="P48" i="5"/>
  <c r="Q48" i="5"/>
  <c r="R48" i="5"/>
  <c r="S48" i="5"/>
  <c r="T48" i="5"/>
  <c r="U48" i="5"/>
  <c r="V48" i="5"/>
  <c r="W48" i="5"/>
  <c r="X48" i="5"/>
  <c r="Y48" i="5"/>
  <c r="Z48" i="5"/>
  <c r="AA48" i="5"/>
  <c r="AB48" i="5"/>
  <c r="AC48" i="5"/>
  <c r="AD48" i="5"/>
  <c r="AE48" i="5"/>
  <c r="B49" i="5"/>
  <c r="C49" i="5"/>
  <c r="D49" i="5"/>
  <c r="E49" i="5"/>
  <c r="F49" i="5"/>
  <c r="G49" i="5"/>
  <c r="H49" i="5"/>
  <c r="I49" i="5"/>
  <c r="J49" i="5"/>
  <c r="K49" i="5"/>
  <c r="L49" i="5"/>
  <c r="M49" i="5"/>
  <c r="N49" i="5"/>
  <c r="O49" i="5"/>
  <c r="P49" i="5"/>
  <c r="Q49" i="5"/>
  <c r="R49" i="5"/>
  <c r="S49" i="5"/>
  <c r="T49" i="5"/>
  <c r="U49" i="5"/>
  <c r="V49" i="5"/>
  <c r="W49" i="5"/>
  <c r="X49" i="5"/>
  <c r="Y49" i="5"/>
  <c r="Z49" i="5"/>
  <c r="AA49" i="5"/>
  <c r="AB49" i="5"/>
  <c r="AC49" i="5"/>
  <c r="AD49" i="5"/>
  <c r="AE49" i="5"/>
  <c r="B50" i="5"/>
  <c r="C50" i="5"/>
  <c r="D50" i="5"/>
  <c r="E50" i="5"/>
  <c r="F50" i="5"/>
  <c r="G50" i="5"/>
  <c r="H50" i="5"/>
  <c r="I50" i="5"/>
  <c r="J50" i="5"/>
  <c r="K50" i="5"/>
  <c r="L50" i="5"/>
  <c r="M50" i="5"/>
  <c r="N50" i="5"/>
  <c r="O50" i="5"/>
  <c r="P50" i="5"/>
  <c r="Q50" i="5"/>
  <c r="R50" i="5"/>
  <c r="S50" i="5"/>
  <c r="T50" i="5"/>
  <c r="U50" i="5"/>
  <c r="V50" i="5"/>
  <c r="W50" i="5"/>
  <c r="X50" i="5"/>
  <c r="Y50" i="5"/>
  <c r="Z50" i="5"/>
  <c r="AA50" i="5"/>
  <c r="AB50" i="5"/>
  <c r="AC50" i="5"/>
  <c r="AD50" i="5"/>
  <c r="AE50" i="5"/>
  <c r="B51" i="5"/>
  <c r="C51" i="5"/>
  <c r="D51" i="5"/>
  <c r="E51" i="5"/>
  <c r="F51" i="5"/>
  <c r="G51" i="5"/>
  <c r="H51" i="5"/>
  <c r="I51" i="5"/>
  <c r="J51" i="5"/>
  <c r="K51" i="5"/>
  <c r="L51" i="5"/>
  <c r="M51" i="5"/>
  <c r="N51" i="5"/>
  <c r="O51" i="5"/>
  <c r="P51" i="5"/>
  <c r="Q51" i="5"/>
  <c r="R51" i="5"/>
  <c r="S51" i="5"/>
  <c r="T51" i="5"/>
  <c r="U51" i="5"/>
  <c r="V51" i="5"/>
  <c r="W51" i="5"/>
  <c r="X51" i="5"/>
  <c r="Y51" i="5"/>
  <c r="Z51" i="5"/>
  <c r="AA51" i="5"/>
  <c r="AB51" i="5"/>
  <c r="AC51" i="5"/>
  <c r="AD51" i="5"/>
  <c r="AE51" i="5"/>
  <c r="B52" i="5"/>
  <c r="C52" i="5"/>
  <c r="D52" i="5"/>
  <c r="E52" i="5"/>
  <c r="F52" i="5"/>
  <c r="G52" i="5"/>
  <c r="H52" i="5"/>
  <c r="I52" i="5"/>
  <c r="J52" i="5"/>
  <c r="K52" i="5"/>
  <c r="L52" i="5"/>
  <c r="M52" i="5"/>
  <c r="N52" i="5"/>
  <c r="O52" i="5"/>
  <c r="P52" i="5"/>
  <c r="Q52" i="5"/>
  <c r="R52" i="5"/>
  <c r="S52" i="5"/>
  <c r="T52" i="5"/>
  <c r="U52" i="5"/>
  <c r="V52" i="5"/>
  <c r="W52" i="5"/>
  <c r="X52" i="5"/>
  <c r="Y52" i="5"/>
  <c r="Z52" i="5"/>
  <c r="AA52" i="5"/>
  <c r="AB52" i="5"/>
  <c r="AC52" i="5"/>
  <c r="AD52" i="5"/>
  <c r="AE52" i="5"/>
  <c r="B53" i="5"/>
  <c r="C53" i="5"/>
  <c r="D53" i="5"/>
  <c r="E53" i="5"/>
  <c r="F53" i="5"/>
  <c r="G53" i="5"/>
  <c r="H53" i="5"/>
  <c r="I53" i="5"/>
  <c r="J53" i="5"/>
  <c r="K53" i="5"/>
  <c r="L53" i="5"/>
  <c r="M53" i="5"/>
  <c r="N53" i="5"/>
  <c r="O53" i="5"/>
  <c r="P53" i="5"/>
  <c r="Q53" i="5"/>
  <c r="R53" i="5"/>
  <c r="S53" i="5"/>
  <c r="T53" i="5"/>
  <c r="U53" i="5"/>
  <c r="V53" i="5"/>
  <c r="W53" i="5"/>
  <c r="X53" i="5"/>
  <c r="Y53" i="5"/>
  <c r="Z53" i="5"/>
  <c r="AA53" i="5"/>
  <c r="AB53" i="5"/>
  <c r="AC53" i="5"/>
  <c r="AD53" i="5"/>
  <c r="AE53" i="5"/>
  <c r="B54" i="5"/>
  <c r="C54" i="5"/>
  <c r="D54" i="5"/>
  <c r="E54" i="5"/>
  <c r="F54" i="5"/>
  <c r="G54" i="5"/>
  <c r="H54" i="5"/>
  <c r="I54" i="5"/>
  <c r="J54" i="5"/>
  <c r="K54" i="5"/>
  <c r="L54" i="5"/>
  <c r="M54" i="5"/>
  <c r="N54" i="5"/>
  <c r="O54" i="5"/>
  <c r="P54" i="5"/>
  <c r="Q54" i="5"/>
  <c r="R54" i="5"/>
  <c r="S54" i="5"/>
  <c r="T54" i="5"/>
  <c r="U54" i="5"/>
  <c r="V54" i="5"/>
  <c r="W54" i="5"/>
  <c r="X54" i="5"/>
  <c r="Y54" i="5"/>
  <c r="Z54" i="5"/>
  <c r="AA54" i="5"/>
  <c r="AB54" i="5"/>
  <c r="AC54" i="5"/>
  <c r="AD54" i="5"/>
  <c r="AE54" i="5"/>
  <c r="B55" i="5"/>
  <c r="C55" i="5"/>
  <c r="D55" i="5"/>
  <c r="E55" i="5"/>
  <c r="F55" i="5"/>
  <c r="G55" i="5"/>
  <c r="H55" i="5"/>
  <c r="I55" i="5"/>
  <c r="J55" i="5"/>
  <c r="K55" i="5"/>
  <c r="L55" i="5"/>
  <c r="M55" i="5"/>
  <c r="N55" i="5"/>
  <c r="O55" i="5"/>
  <c r="P55" i="5"/>
  <c r="Q55" i="5"/>
  <c r="R55" i="5"/>
  <c r="S55" i="5"/>
  <c r="T55" i="5"/>
  <c r="U55" i="5"/>
  <c r="V55" i="5"/>
  <c r="W55" i="5"/>
  <c r="X55" i="5"/>
  <c r="Y55" i="5"/>
  <c r="Z55" i="5"/>
  <c r="AA55" i="5"/>
  <c r="AB55" i="5"/>
  <c r="AC55" i="5"/>
  <c r="AD55" i="5"/>
  <c r="AE55" i="5"/>
  <c r="B56" i="5"/>
  <c r="C56" i="5"/>
  <c r="D56" i="5"/>
  <c r="E56" i="5"/>
  <c r="F56" i="5"/>
  <c r="G56" i="5"/>
  <c r="H56" i="5"/>
  <c r="I56" i="5"/>
  <c r="J56" i="5"/>
  <c r="K56" i="5"/>
  <c r="L56" i="5"/>
  <c r="M56" i="5"/>
  <c r="N56" i="5"/>
  <c r="O56" i="5"/>
  <c r="P56" i="5"/>
  <c r="Q56" i="5"/>
  <c r="R56" i="5"/>
  <c r="S56" i="5"/>
  <c r="T56" i="5"/>
  <c r="U56" i="5"/>
  <c r="V56" i="5"/>
  <c r="W56" i="5"/>
  <c r="X56" i="5"/>
  <c r="Y56" i="5"/>
  <c r="Z56" i="5"/>
  <c r="AA56" i="5"/>
  <c r="AB56" i="5"/>
  <c r="AC56" i="5"/>
  <c r="AD56" i="5"/>
  <c r="AE56" i="5"/>
  <c r="C32" i="5"/>
  <c r="D32" i="5"/>
  <c r="E32" i="5"/>
  <c r="F32" i="5"/>
  <c r="G32" i="5"/>
  <c r="H32" i="5"/>
  <c r="I32" i="5"/>
  <c r="J32" i="5"/>
  <c r="K32" i="5"/>
  <c r="L32" i="5"/>
  <c r="M32" i="5"/>
  <c r="N32" i="5"/>
  <c r="O32" i="5"/>
  <c r="P32" i="5"/>
  <c r="Q32" i="5"/>
  <c r="R32" i="5"/>
  <c r="S32" i="5"/>
  <c r="T32" i="5"/>
  <c r="U32" i="5"/>
  <c r="V32" i="5"/>
  <c r="W32" i="5"/>
  <c r="X32" i="5"/>
  <c r="Y32" i="5"/>
  <c r="Z32" i="5"/>
  <c r="AA32" i="5"/>
  <c r="AB32" i="5"/>
  <c r="AC32" i="5"/>
  <c r="AD32" i="5"/>
  <c r="AE32" i="5"/>
  <c r="B32" i="5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31" i="1"/>
  <c r="K7" i="1"/>
  <c r="L7" i="1"/>
  <c r="K8" i="1"/>
  <c r="L8" i="1"/>
  <c r="K9" i="1"/>
  <c r="L9" i="1"/>
  <c r="K10" i="1"/>
  <c r="L10" i="1"/>
  <c r="K11" i="1"/>
  <c r="L11" i="1"/>
  <c r="K12" i="1"/>
  <c r="L12" i="1"/>
  <c r="K13" i="1"/>
  <c r="L13" i="1"/>
  <c r="K14" i="1"/>
  <c r="L14" i="1"/>
  <c r="K15" i="1"/>
  <c r="L15" i="1"/>
  <c r="K16" i="1"/>
  <c r="L16" i="1"/>
  <c r="K17" i="1"/>
  <c r="L17" i="1"/>
  <c r="K18" i="1"/>
  <c r="L18" i="1"/>
  <c r="K19" i="1"/>
  <c r="L19" i="1"/>
  <c r="K20" i="1"/>
  <c r="L20" i="1"/>
  <c r="K21" i="1"/>
  <c r="L21" i="1"/>
  <c r="K22" i="1"/>
  <c r="L22" i="1"/>
  <c r="K23" i="1"/>
  <c r="L23" i="1"/>
  <c r="K24" i="1"/>
  <c r="L24" i="1"/>
  <c r="K25" i="1"/>
  <c r="L25" i="1"/>
  <c r="K26" i="1"/>
  <c r="L26" i="1"/>
  <c r="K27" i="1"/>
  <c r="L27" i="1"/>
  <c r="L4" i="1"/>
  <c r="L5" i="1"/>
  <c r="L6" i="1"/>
  <c r="L3" i="1"/>
  <c r="K4" i="1"/>
  <c r="K5" i="1"/>
  <c r="K6" i="1"/>
  <c r="K3" i="1"/>
</calcChain>
</file>

<file path=xl/sharedStrings.xml><?xml version="1.0" encoding="utf-8"?>
<sst xmlns="http://schemas.openxmlformats.org/spreadsheetml/2006/main" count="420" uniqueCount="85">
  <si>
    <t>FILA</t>
  </si>
  <si>
    <t>Ra [-]</t>
  </si>
  <si>
    <t xml:space="preserve">VERTICALI </t>
  </si>
  <si>
    <t>ORIZZONTALI</t>
  </si>
  <si>
    <t>CLEAR</t>
  </si>
  <si>
    <t>OVERCAST</t>
  </si>
  <si>
    <t>A1</t>
  </si>
  <si>
    <t>A3</t>
  </si>
  <si>
    <t>A5</t>
  </si>
  <si>
    <t>A7</t>
  </si>
  <si>
    <t>C1</t>
  </si>
  <si>
    <t>C3</t>
  </si>
  <si>
    <t>C5</t>
  </si>
  <si>
    <t>C7</t>
  </si>
  <si>
    <t>E1</t>
  </si>
  <si>
    <t>E3</t>
  </si>
  <si>
    <t>E5</t>
  </si>
  <si>
    <t>E7</t>
  </si>
  <si>
    <t>A9</t>
  </si>
  <si>
    <t>C9</t>
  </si>
  <si>
    <t>E9</t>
  </si>
  <si>
    <t>G1</t>
  </si>
  <si>
    <t>G3</t>
  </si>
  <si>
    <t>G5</t>
  </si>
  <si>
    <t>G7</t>
  </si>
  <si>
    <t>G9</t>
  </si>
  <si>
    <t>I1</t>
  </si>
  <si>
    <t>I3</t>
  </si>
  <si>
    <t>I5</t>
  </si>
  <si>
    <t>I7</t>
  </si>
  <si>
    <t>I9</t>
  </si>
  <si>
    <t>SPETTRO SALVATO COME NUMERO 5</t>
  </si>
  <si>
    <t>SPETTRO E5</t>
  </si>
  <si>
    <t>Ep_eye</t>
  </si>
  <si>
    <t>Ep_wp</t>
  </si>
  <si>
    <t>(M/E)vert</t>
  </si>
  <si>
    <t>(M/E)oriz</t>
  </si>
  <si>
    <t>Ep_eye  [lx]</t>
  </si>
  <si>
    <t>Ep_wp  [lx]</t>
  </si>
  <si>
    <t>Ep_eye/Ep_wp</t>
  </si>
  <si>
    <t>M/P_eye</t>
  </si>
  <si>
    <t>buio</t>
  </si>
  <si>
    <t>time [hh:mm]</t>
  </si>
  <si>
    <t>tende no</t>
  </si>
  <si>
    <t>LEGENDA</t>
  </si>
  <si>
    <t xml:space="preserve">Sample </t>
  </si>
  <si>
    <t>rho (-)</t>
  </si>
  <si>
    <t>Pavimento</t>
  </si>
  <si>
    <t>Muro 1 (grigio)</t>
  </si>
  <si>
    <t>Banchi</t>
  </si>
  <si>
    <t>Cattedra</t>
  </si>
  <si>
    <t>Lavagna (ardesia)</t>
  </si>
  <si>
    <t>Lavagna (telaio)</t>
  </si>
  <si>
    <t xml:space="preserve">E_wp </t>
  </si>
  <si>
    <t>21/12/2023_Clear</t>
  </si>
  <si>
    <t>21/03/2023_Clear</t>
  </si>
  <si>
    <t>21/06/2023_Clear</t>
  </si>
  <si>
    <t>T. sud-est</t>
  </si>
  <si>
    <t>T. portico</t>
  </si>
  <si>
    <t>Muro 2 (giallo chiaro)</t>
  </si>
  <si>
    <t>Telaio finestra</t>
  </si>
  <si>
    <t>Telaio porta/finestra</t>
  </si>
  <si>
    <t>21/12/2023_Overcast</t>
  </si>
  <si>
    <t>21/03/2023_Overcast</t>
  </si>
  <si>
    <t>21/06/2023_Overcast</t>
  </si>
  <si>
    <t>media_TOT</t>
  </si>
  <si>
    <t>m-EDI_eye</t>
  </si>
  <si>
    <t>m-EDI_wp</t>
  </si>
  <si>
    <t>21/12/2023_Clear+Electric lighting</t>
  </si>
  <si>
    <t>21/03/2023_Clear+Electric lighting</t>
  </si>
  <si>
    <t>21/06/2023_Clear+Electric lighting</t>
  </si>
  <si>
    <t>21/12/2023_Overcast+Electric lighting</t>
  </si>
  <si>
    <t>21/03/2023_Overcast+Electric lighting</t>
  </si>
  <si>
    <t>21/06/2023_Overcast+Electric lighting</t>
  </si>
  <si>
    <t>&gt;500</t>
  </si>
  <si>
    <t>&lt;500</t>
  </si>
  <si>
    <t>&gt;163</t>
  </si>
  <si>
    <t>&lt;109</t>
  </si>
  <si>
    <t>sDA&gt;75%</t>
  </si>
  <si>
    <t>CS+EL</t>
  </si>
  <si>
    <t>163&gt;x&gt;109</t>
  </si>
  <si>
    <t>ON</t>
  </si>
  <si>
    <t>OFF</t>
  </si>
  <si>
    <t>TOT</t>
  </si>
  <si>
    <t>TCC [K]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</si>
</sst>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0.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Bahnschrift"/>
      <family val="2"/>
    </font>
    <font>
      <sz val="8"/>
      <name val="Calibri"/>
      <family val="2"/>
      <scheme val="minor"/>
    </font>
    <font>
      <b/>
      <sz val="11"/>
      <color theme="1"/>
      <name val="Bahnschrift"/>
      <family val="2"/>
    </font>
    <font>
      <sz val="11"/>
      <color theme="0"/>
      <name val="Bahnschrift"/>
      <family val="2"/>
    </font>
    <font>
      <b/>
      <sz val="12"/>
      <color rgb="FFFF0000"/>
      <name val="Bahnschrift"/>
      <family val="2"/>
    </font>
    <font>
      <sz val="11"/>
      <color theme="5"/>
      <name val="Bahnschrift"/>
      <family val="2"/>
    </font>
    <font>
      <sz val="11"/>
      <color theme="1"/>
      <name val="Calibri"/>
      <family val="2"/>
      <scheme val="minor"/>
    </font>
    <font>
      <sz val="11"/>
      <color rgb="FFEB5E30"/>
      <name val="Bahnschrift"/>
      <family val="2"/>
    </font>
  </fonts>
  <fills count="12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5" tint="-0.499984740745262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EB5E30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43" fontId="7" fillId="0" borderId="0" applyFont="0" applyFill="0" applyBorder="0" applyAlignment="0" applyProtection="0"/>
  </cellStyleXfs>
  <cellXfs count="132">
    <xf numFmtId="0" fontId="0" fillId="0" borderId="0" xfId="0"/>
    <xf numFmtId="0" fontId="3" fillId="0" borderId="0" xfId="0" applyFont="1" applyAlignment="1">
      <alignment vertical="center"/>
    </xf>
    <xf numFmtId="0" fontId="1" fillId="4" borderId="0" xfId="0" applyFont="1" applyFill="1" applyAlignment="1">
      <alignment horizontal="center" vertical="center"/>
    </xf>
    <xf numFmtId="0" fontId="1" fillId="0" borderId="0" xfId="0" applyFont="1" applyAlignment="1">
      <alignment vertical="center"/>
    </xf>
    <xf numFmtId="0" fontId="1" fillId="3" borderId="1" xfId="0" applyFont="1" applyFill="1" applyBorder="1" applyAlignment="1">
      <alignment horizontal="center" vertical="center"/>
    </xf>
    <xf numFmtId="164" fontId="1" fillId="3" borderId="1" xfId="0" applyNumberFormat="1" applyFont="1" applyFill="1" applyBorder="1" applyAlignment="1">
      <alignment horizontal="center" vertical="center"/>
    </xf>
    <xf numFmtId="0" fontId="1" fillId="3" borderId="0" xfId="0" applyFont="1" applyFill="1" applyAlignment="1">
      <alignment vertical="center"/>
    </xf>
    <xf numFmtId="164" fontId="1" fillId="0" borderId="0" xfId="0" applyNumberFormat="1" applyFont="1" applyAlignment="1">
      <alignment vertical="center"/>
    </xf>
    <xf numFmtId="0" fontId="1" fillId="4" borderId="1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center" vertical="center"/>
    </xf>
    <xf numFmtId="0" fontId="1" fillId="3" borderId="25" xfId="0" applyFont="1" applyFill="1" applyBorder="1" applyAlignment="1">
      <alignment horizontal="center" vertical="center"/>
    </xf>
    <xf numFmtId="164" fontId="1" fillId="3" borderId="25" xfId="0" applyNumberFormat="1" applyFont="1" applyFill="1" applyBorder="1" applyAlignment="1">
      <alignment horizontal="center" vertical="center"/>
    </xf>
    <xf numFmtId="0" fontId="1" fillId="4" borderId="25" xfId="0" applyFont="1" applyFill="1" applyBorder="1" applyAlignment="1">
      <alignment horizontal="center" vertical="center"/>
    </xf>
    <xf numFmtId="0" fontId="1" fillId="2" borderId="26" xfId="0" applyFont="1" applyFill="1" applyBorder="1" applyAlignment="1">
      <alignment horizontal="center" vertical="center"/>
    </xf>
    <xf numFmtId="164" fontId="1" fillId="2" borderId="26" xfId="0" applyNumberFormat="1" applyFont="1" applyFill="1" applyBorder="1" applyAlignment="1">
      <alignment horizontal="center" vertical="center"/>
    </xf>
    <xf numFmtId="0" fontId="1" fillId="4" borderId="26" xfId="0" applyFont="1" applyFill="1" applyBorder="1" applyAlignment="1">
      <alignment horizontal="center" vertical="center"/>
    </xf>
    <xf numFmtId="0" fontId="1" fillId="2" borderId="25" xfId="0" applyFont="1" applyFill="1" applyBorder="1" applyAlignment="1">
      <alignment horizontal="center" vertical="center"/>
    </xf>
    <xf numFmtId="164" fontId="1" fillId="2" borderId="25" xfId="0" applyNumberFormat="1" applyFont="1" applyFill="1" applyBorder="1" applyAlignment="1">
      <alignment horizontal="center" vertical="center"/>
    </xf>
    <xf numFmtId="0" fontId="1" fillId="3" borderId="26" xfId="0" applyFont="1" applyFill="1" applyBorder="1" applyAlignment="1">
      <alignment horizontal="center" vertical="center"/>
    </xf>
    <xf numFmtId="164" fontId="1" fillId="3" borderId="26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2" fontId="1" fillId="6" borderId="28" xfId="0" applyNumberFormat="1" applyFont="1" applyFill="1" applyBorder="1" applyAlignment="1">
      <alignment vertical="center"/>
    </xf>
    <xf numFmtId="2" fontId="1" fillId="0" borderId="1" xfId="0" applyNumberFormat="1" applyFont="1" applyBorder="1" applyAlignment="1">
      <alignment horizontal="center" vertical="center"/>
    </xf>
    <xf numFmtId="2" fontId="1" fillId="0" borderId="1" xfId="0" applyNumberFormat="1" applyFont="1" applyBorder="1" applyAlignment="1">
      <alignment vertical="center"/>
    </xf>
    <xf numFmtId="0" fontId="1" fillId="0" borderId="0" xfId="0" applyFont="1"/>
    <xf numFmtId="0" fontId="1" fillId="0" borderId="1" xfId="0" applyFont="1" applyBorder="1"/>
    <xf numFmtId="2" fontId="1" fillId="2" borderId="20" xfId="0" applyNumberFormat="1" applyFont="1" applyFill="1" applyBorder="1" applyAlignment="1">
      <alignment vertical="center"/>
    </xf>
    <xf numFmtId="2" fontId="1" fillId="2" borderId="18" xfId="0" applyNumberFormat="1" applyFont="1" applyFill="1" applyBorder="1" applyAlignment="1">
      <alignment vertical="center"/>
    </xf>
    <xf numFmtId="2" fontId="4" fillId="7" borderId="17" xfId="0" applyNumberFormat="1" applyFont="1" applyFill="1" applyBorder="1" applyAlignment="1">
      <alignment vertical="center"/>
    </xf>
    <xf numFmtId="2" fontId="4" fillId="8" borderId="12" xfId="0" applyNumberFormat="1" applyFont="1" applyFill="1" applyBorder="1" applyAlignment="1">
      <alignment vertical="center"/>
    </xf>
    <xf numFmtId="2" fontId="4" fillId="7" borderId="19" xfId="0" applyNumberFormat="1" applyFont="1" applyFill="1" applyBorder="1" applyAlignment="1">
      <alignment vertical="center"/>
    </xf>
    <xf numFmtId="2" fontId="1" fillId="2" borderId="12" xfId="0" applyNumberFormat="1" applyFont="1" applyFill="1" applyBorder="1" applyAlignment="1">
      <alignment vertical="center"/>
    </xf>
    <xf numFmtId="2" fontId="1" fillId="2" borderId="1" xfId="0" applyNumberFormat="1" applyFont="1" applyFill="1" applyBorder="1" applyAlignment="1">
      <alignment vertical="center"/>
    </xf>
    <xf numFmtId="2" fontId="1" fillId="2" borderId="13" xfId="0" applyNumberFormat="1" applyFont="1" applyFill="1" applyBorder="1" applyAlignment="1">
      <alignment vertical="center"/>
    </xf>
    <xf numFmtId="2" fontId="1" fillId="2" borderId="11" xfId="0" applyNumberFormat="1" applyFont="1" applyFill="1" applyBorder="1" applyAlignment="1">
      <alignment vertical="center"/>
    </xf>
    <xf numFmtId="2" fontId="4" fillId="8" borderId="11" xfId="0" applyNumberFormat="1" applyFont="1" applyFill="1" applyBorder="1" applyAlignment="1">
      <alignment vertical="center"/>
    </xf>
    <xf numFmtId="0" fontId="1" fillId="8" borderId="1" xfId="0" applyFont="1" applyFill="1" applyBorder="1"/>
    <xf numFmtId="2" fontId="4" fillId="8" borderId="1" xfId="0" applyNumberFormat="1" applyFont="1" applyFill="1" applyBorder="1" applyAlignment="1">
      <alignment vertical="center"/>
    </xf>
    <xf numFmtId="0" fontId="1" fillId="7" borderId="1" xfId="0" applyFont="1" applyFill="1" applyBorder="1"/>
    <xf numFmtId="2" fontId="1" fillId="2" borderId="10" xfId="0" applyNumberFormat="1" applyFont="1" applyFill="1" applyBorder="1" applyAlignment="1">
      <alignment vertical="center"/>
    </xf>
    <xf numFmtId="2" fontId="1" fillId="2" borderId="9" xfId="0" applyNumberFormat="1" applyFont="1" applyFill="1" applyBorder="1" applyAlignment="1">
      <alignment vertical="center"/>
    </xf>
    <xf numFmtId="2" fontId="1" fillId="2" borderId="8" xfId="0" applyNumberFormat="1" applyFont="1" applyFill="1" applyBorder="1" applyAlignment="1">
      <alignment vertical="center"/>
    </xf>
    <xf numFmtId="2" fontId="5" fillId="0" borderId="0" xfId="0" applyNumberFormat="1" applyFont="1" applyAlignment="1">
      <alignment horizontal="center"/>
    </xf>
    <xf numFmtId="2" fontId="5" fillId="0" borderId="1" xfId="0" applyNumberFormat="1" applyFont="1" applyBorder="1" applyAlignment="1">
      <alignment horizontal="center"/>
    </xf>
    <xf numFmtId="2" fontId="1" fillId="2" borderId="30" xfId="0" applyNumberFormat="1" applyFont="1" applyFill="1" applyBorder="1" applyAlignment="1">
      <alignment vertical="center"/>
    </xf>
    <xf numFmtId="2" fontId="1" fillId="2" borderId="15" xfId="0" applyNumberFormat="1" applyFont="1" applyFill="1" applyBorder="1" applyAlignment="1">
      <alignment vertical="center"/>
    </xf>
    <xf numFmtId="0" fontId="1" fillId="9" borderId="1" xfId="0" applyFont="1" applyFill="1" applyBorder="1"/>
    <xf numFmtId="2" fontId="4" fillId="9" borderId="1" xfId="0" applyNumberFormat="1" applyFont="1" applyFill="1" applyBorder="1" applyAlignment="1">
      <alignment vertical="center"/>
    </xf>
    <xf numFmtId="2" fontId="4" fillId="8" borderId="9" xfId="0" applyNumberFormat="1" applyFont="1" applyFill="1" applyBorder="1" applyAlignment="1">
      <alignment vertical="center"/>
    </xf>
    <xf numFmtId="2" fontId="4" fillId="8" borderId="10" xfId="0" applyNumberFormat="1" applyFont="1" applyFill="1" applyBorder="1" applyAlignment="1">
      <alignment vertical="center"/>
    </xf>
    <xf numFmtId="2" fontId="1" fillId="0" borderId="30" xfId="0" applyNumberFormat="1" applyFont="1" applyBorder="1" applyAlignment="1">
      <alignment vertical="center"/>
    </xf>
    <xf numFmtId="2" fontId="1" fillId="0" borderId="15" xfId="0" applyNumberFormat="1" applyFont="1" applyBorder="1" applyAlignment="1">
      <alignment vertical="center"/>
    </xf>
    <xf numFmtId="2" fontId="1" fillId="0" borderId="31" xfId="0" applyNumberFormat="1" applyFont="1" applyBorder="1" applyAlignment="1">
      <alignment vertical="center"/>
    </xf>
    <xf numFmtId="2" fontId="1" fillId="0" borderId="0" xfId="0" applyNumberFormat="1" applyFont="1" applyAlignment="1">
      <alignment vertical="center"/>
    </xf>
    <xf numFmtId="0" fontId="1" fillId="0" borderId="1" xfId="0" applyFont="1" applyBorder="1" applyAlignment="1">
      <alignment vertical="center"/>
    </xf>
    <xf numFmtId="2" fontId="1" fillId="0" borderId="8" xfId="0" applyNumberFormat="1" applyFont="1" applyBorder="1" applyAlignment="1">
      <alignment vertical="center"/>
    </xf>
    <xf numFmtId="2" fontId="1" fillId="0" borderId="9" xfId="0" applyNumberFormat="1" applyFont="1" applyBorder="1" applyAlignment="1">
      <alignment vertical="center"/>
    </xf>
    <xf numFmtId="2" fontId="1" fillId="0" borderId="10" xfId="0" applyNumberFormat="1" applyFont="1" applyBorder="1" applyAlignment="1">
      <alignment vertical="center"/>
    </xf>
    <xf numFmtId="2" fontId="1" fillId="0" borderId="11" xfId="0" applyNumberFormat="1" applyFont="1" applyBorder="1" applyAlignment="1">
      <alignment vertical="center"/>
    </xf>
    <xf numFmtId="2" fontId="1" fillId="0" borderId="12" xfId="0" applyNumberFormat="1" applyFont="1" applyBorder="1" applyAlignment="1">
      <alignment vertical="center"/>
    </xf>
    <xf numFmtId="2" fontId="1" fillId="0" borderId="33" xfId="0" applyNumberFormat="1" applyFont="1" applyBorder="1" applyAlignment="1">
      <alignment vertical="center"/>
    </xf>
    <xf numFmtId="2" fontId="1" fillId="0" borderId="34" xfId="0" applyNumberFormat="1" applyFont="1" applyBorder="1" applyAlignment="1">
      <alignment vertical="center"/>
    </xf>
    <xf numFmtId="2" fontId="1" fillId="0" borderId="35" xfId="0" applyNumberFormat="1" applyFont="1" applyBorder="1" applyAlignment="1">
      <alignment vertical="center"/>
    </xf>
    <xf numFmtId="2" fontId="1" fillId="0" borderId="0" xfId="0" applyNumberFormat="1" applyFont="1" applyAlignment="1">
      <alignment horizontal="center" vertical="center"/>
    </xf>
    <xf numFmtId="2" fontId="1" fillId="0" borderId="37" xfId="0" applyNumberFormat="1" applyFont="1" applyBorder="1" applyAlignment="1">
      <alignment vertical="center"/>
    </xf>
    <xf numFmtId="2" fontId="1" fillId="0" borderId="16" xfId="0" applyNumberFormat="1" applyFont="1" applyBorder="1" applyAlignment="1">
      <alignment vertical="center"/>
    </xf>
    <xf numFmtId="164" fontId="1" fillId="5" borderId="0" xfId="0" applyNumberFormat="1" applyFont="1" applyFill="1" applyAlignment="1">
      <alignment vertical="center"/>
    </xf>
    <xf numFmtId="164" fontId="1" fillId="10" borderId="0" xfId="0" applyNumberFormat="1" applyFont="1" applyFill="1" applyAlignment="1">
      <alignment vertical="center"/>
    </xf>
    <xf numFmtId="0" fontId="1" fillId="0" borderId="28" xfId="0" applyFont="1" applyBorder="1"/>
    <xf numFmtId="0" fontId="8" fillId="0" borderId="8" xfId="0" applyFont="1" applyBorder="1"/>
    <xf numFmtId="0" fontId="8" fillId="0" borderId="9" xfId="0" applyFont="1" applyBorder="1"/>
    <xf numFmtId="0" fontId="8" fillId="0" borderId="10" xfId="0" applyFont="1" applyBorder="1"/>
    <xf numFmtId="2" fontId="8" fillId="3" borderId="11" xfId="0" applyNumberFormat="1" applyFont="1" applyFill="1" applyBorder="1" applyAlignment="1">
      <alignment vertical="center"/>
    </xf>
    <xf numFmtId="0" fontId="1" fillId="0" borderId="12" xfId="0" applyFont="1" applyBorder="1"/>
    <xf numFmtId="2" fontId="8" fillId="3" borderId="33" xfId="0" applyNumberFormat="1" applyFont="1" applyFill="1" applyBorder="1" applyAlignment="1">
      <alignment vertical="center"/>
    </xf>
    <xf numFmtId="0" fontId="1" fillId="0" borderId="34" xfId="0" applyFont="1" applyBorder="1" applyAlignment="1">
      <alignment vertical="center"/>
    </xf>
    <xf numFmtId="0" fontId="1" fillId="0" borderId="35" xfId="0" applyFont="1" applyBorder="1"/>
    <xf numFmtId="43" fontId="8" fillId="3" borderId="11" xfId="1" applyFont="1" applyFill="1" applyBorder="1" applyAlignment="1">
      <alignment vertical="center"/>
    </xf>
    <xf numFmtId="43" fontId="8" fillId="3" borderId="33" xfId="1" applyFont="1" applyFill="1" applyBorder="1" applyAlignment="1">
      <alignment vertical="center"/>
    </xf>
    <xf numFmtId="0" fontId="1" fillId="0" borderId="12" xfId="0" applyFont="1" applyBorder="1" applyAlignment="1">
      <alignment vertical="center"/>
    </xf>
    <xf numFmtId="0" fontId="1" fillId="0" borderId="35" xfId="0" applyFont="1" applyBorder="1" applyAlignment="1">
      <alignment vertical="center"/>
    </xf>
    <xf numFmtId="0" fontId="1" fillId="11" borderId="3" xfId="0" applyFont="1" applyFill="1" applyBorder="1" applyAlignment="1">
      <alignment horizontal="center" vertical="center"/>
    </xf>
    <xf numFmtId="16" fontId="1" fillId="11" borderId="21" xfId="0" applyNumberFormat="1" applyFont="1" applyFill="1" applyBorder="1" applyAlignment="1">
      <alignment horizontal="center" vertical="center"/>
    </xf>
    <xf numFmtId="16" fontId="1" fillId="11" borderId="22" xfId="0" applyNumberFormat="1" applyFont="1" applyFill="1" applyBorder="1" applyAlignment="1">
      <alignment horizontal="center" vertical="center"/>
    </xf>
    <xf numFmtId="16" fontId="1" fillId="11" borderId="23" xfId="0" applyNumberFormat="1" applyFont="1" applyFill="1" applyBorder="1" applyAlignment="1">
      <alignment horizontal="center" vertical="center"/>
    </xf>
    <xf numFmtId="16" fontId="1" fillId="11" borderId="24" xfId="0" applyNumberFormat="1" applyFont="1" applyFill="1" applyBorder="1" applyAlignment="1">
      <alignment horizontal="center" vertical="center"/>
    </xf>
    <xf numFmtId="0" fontId="1" fillId="11" borderId="0" xfId="0" applyFont="1" applyFill="1"/>
    <xf numFmtId="0" fontId="3" fillId="11" borderId="0" xfId="0" applyFont="1" applyFill="1" applyAlignment="1">
      <alignment horizontal="center" vertical="center"/>
    </xf>
    <xf numFmtId="0" fontId="3" fillId="11" borderId="14" xfId="0" applyFont="1" applyFill="1" applyBorder="1" applyAlignment="1">
      <alignment horizontal="center"/>
    </xf>
    <xf numFmtId="0" fontId="1" fillId="11" borderId="0" xfId="0" applyFont="1" applyFill="1" applyAlignment="1">
      <alignment vertical="center"/>
    </xf>
    <xf numFmtId="0" fontId="1" fillId="11" borderId="21" xfId="0" applyFont="1" applyFill="1" applyBorder="1" applyAlignment="1">
      <alignment vertical="center"/>
    </xf>
    <xf numFmtId="0" fontId="1" fillId="11" borderId="22" xfId="0" applyFont="1" applyFill="1" applyBorder="1" applyAlignment="1">
      <alignment horizontal="center" vertical="center"/>
    </xf>
    <xf numFmtId="164" fontId="1" fillId="11" borderId="22" xfId="0" applyNumberFormat="1" applyFont="1" applyFill="1" applyBorder="1" applyAlignment="1">
      <alignment horizontal="center" vertical="center"/>
    </xf>
    <xf numFmtId="0" fontId="1" fillId="11" borderId="23" xfId="0" applyFont="1" applyFill="1" applyBorder="1" applyAlignment="1">
      <alignment horizontal="center" vertical="center"/>
    </xf>
    <xf numFmtId="0" fontId="1" fillId="11" borderId="21" xfId="0" applyFont="1" applyFill="1" applyBorder="1" applyAlignment="1">
      <alignment horizontal="center" vertical="center"/>
    </xf>
    <xf numFmtId="0" fontId="1" fillId="11" borderId="27" xfId="0" applyFont="1" applyFill="1" applyBorder="1" applyAlignment="1">
      <alignment horizontal="center" vertical="center"/>
    </xf>
    <xf numFmtId="0" fontId="1" fillId="11" borderId="1" xfId="0" applyFont="1" applyFill="1" applyBorder="1" applyAlignment="1">
      <alignment vertical="center"/>
    </xf>
    <xf numFmtId="0" fontId="1" fillId="11" borderId="25" xfId="0" applyFont="1" applyFill="1" applyBorder="1" applyAlignment="1">
      <alignment vertical="center"/>
    </xf>
    <xf numFmtId="0" fontId="1" fillId="11" borderId="26" xfId="0" applyFont="1" applyFill="1" applyBorder="1" applyAlignment="1">
      <alignment vertical="center"/>
    </xf>
    <xf numFmtId="0" fontId="1" fillId="11" borderId="22" xfId="0" applyFont="1" applyFill="1" applyBorder="1" applyAlignment="1">
      <alignment vertical="center"/>
    </xf>
    <xf numFmtId="0" fontId="1" fillId="11" borderId="16" xfId="0" applyFont="1" applyFill="1" applyBorder="1" applyAlignment="1">
      <alignment vertical="center"/>
    </xf>
    <xf numFmtId="0" fontId="1" fillId="11" borderId="32" xfId="0" applyFont="1" applyFill="1" applyBorder="1" applyAlignment="1">
      <alignment vertical="center"/>
    </xf>
    <xf numFmtId="0" fontId="1" fillId="2" borderId="28" xfId="0" applyFont="1" applyFill="1" applyBorder="1"/>
    <xf numFmtId="0" fontId="1" fillId="0" borderId="29" xfId="0" applyFont="1" applyBorder="1"/>
    <xf numFmtId="0" fontId="0" fillId="0" borderId="1" xfId="0" applyBorder="1"/>
    <xf numFmtId="1" fontId="0" fillId="0" borderId="1" xfId="1" applyNumberFormat="1" applyFont="1" applyBorder="1"/>
    <xf numFmtId="0" fontId="1" fillId="11" borderId="5" xfId="0" applyFont="1" applyFill="1" applyBorder="1" applyAlignment="1">
      <alignment horizontal="center" vertical="center"/>
    </xf>
    <xf numFmtId="0" fontId="1" fillId="11" borderId="6" xfId="0" applyFont="1" applyFill="1" applyBorder="1" applyAlignment="1">
      <alignment horizontal="center" vertical="center"/>
    </xf>
    <xf numFmtId="0" fontId="1" fillId="11" borderId="7" xfId="0" applyFont="1" applyFill="1" applyBorder="1" applyAlignment="1">
      <alignment horizontal="center" vertical="center"/>
    </xf>
    <xf numFmtId="0" fontId="1" fillId="11" borderId="2" xfId="0" applyFont="1" applyFill="1" applyBorder="1" applyAlignment="1">
      <alignment horizontal="center" vertical="center"/>
    </xf>
    <xf numFmtId="0" fontId="1" fillId="11" borderId="3" xfId="0" applyFont="1" applyFill="1" applyBorder="1" applyAlignment="1">
      <alignment horizontal="center" vertical="center"/>
    </xf>
    <xf numFmtId="0" fontId="1" fillId="11" borderId="4" xfId="0" applyFont="1" applyFill="1" applyBorder="1" applyAlignment="1">
      <alignment horizontal="center" vertical="center"/>
    </xf>
    <xf numFmtId="0" fontId="1" fillId="11" borderId="0" xfId="0" applyFont="1" applyFill="1" applyAlignment="1">
      <alignment horizontal="center" vertical="center" textRotation="90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8" fillId="0" borderId="15" xfId="0" applyFont="1" applyBorder="1" applyAlignment="1">
      <alignment horizontal="center" vertical="center" wrapText="1"/>
    </xf>
    <xf numFmtId="0" fontId="8" fillId="0" borderId="36" xfId="0" applyFont="1" applyBorder="1" applyAlignment="1">
      <alignment horizontal="center" vertical="center" wrapText="1"/>
    </xf>
    <xf numFmtId="16" fontId="1" fillId="11" borderId="2" xfId="0" applyNumberFormat="1" applyFont="1" applyFill="1" applyBorder="1" applyAlignment="1">
      <alignment horizontal="center" vertical="center"/>
    </xf>
    <xf numFmtId="16" fontId="1" fillId="11" borderId="3" xfId="0" applyNumberFormat="1" applyFont="1" applyFill="1" applyBorder="1" applyAlignment="1">
      <alignment horizontal="center" vertical="center"/>
    </xf>
    <xf numFmtId="16" fontId="1" fillId="11" borderId="4" xfId="0" applyNumberFormat="1" applyFont="1" applyFill="1" applyBorder="1" applyAlignment="1">
      <alignment horizontal="center" vertical="center"/>
    </xf>
    <xf numFmtId="0" fontId="6" fillId="0" borderId="15" xfId="0" applyFont="1" applyBorder="1" applyAlignment="1">
      <alignment horizontal="center" vertical="center" wrapText="1"/>
    </xf>
    <xf numFmtId="0" fontId="6" fillId="0" borderId="36" xfId="0" applyFont="1" applyBorder="1" applyAlignment="1">
      <alignment horizontal="center" vertical="center" wrapText="1"/>
    </xf>
    <xf numFmtId="16" fontId="1" fillId="0" borderId="2" xfId="0" applyNumberFormat="1" applyFont="1" applyBorder="1" applyAlignment="1">
      <alignment horizontal="center" vertical="center"/>
    </xf>
    <xf numFmtId="16" fontId="1" fillId="0" borderId="3" xfId="0" applyNumberFormat="1" applyFont="1" applyBorder="1" applyAlignment="1">
      <alignment horizontal="center" vertical="center"/>
    </xf>
    <xf numFmtId="16" fontId="1" fillId="0" borderId="4" xfId="0" applyNumberFormat="1" applyFont="1" applyBorder="1" applyAlignment="1">
      <alignment horizontal="center" vertical="center"/>
    </xf>
  </cellXfs>
  <cellStyles count="2">
    <cellStyle name="Migliaia" xfId="1" builtinId="3"/>
    <cellStyle name="Normale" xfId="0" builtinId="0"/>
  </cellStyles>
  <dxfs count="3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</dxfs>
  <tableStyles count="0" defaultTableStyle="TableStyleMedium2" defaultPivotStyle="PivotStyleLight16"/>
  <colors>
    <mruColors>
      <color rgb="FFEB5E30"/>
      <color rgb="FFFF99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Bahnschrift" panose="020B0502040204020203" pitchFamily="34" charset="0"/>
                <a:ea typeface="+mn-ea"/>
                <a:cs typeface="+mn-cs"/>
              </a:defRPr>
            </a:pPr>
            <a:r>
              <a:rPr lang="it-IT" sz="12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Bahnschrift" panose="020B0502040204020203" pitchFamily="34" charset="0"/>
              </a:rPr>
              <a:t>Proprietà di riflessione spettrale dei materiali misurati in campo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Bahnschrift" panose="020B0502040204020203" pitchFamily="34" charset="0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'Materiali aula'!$A$2</c:f>
              <c:strCache>
                <c:ptCount val="1"/>
                <c:pt idx="0">
                  <c:v>Pavimento</c:v>
                </c:pt>
              </c:strCache>
            </c:strRef>
          </c:tx>
          <c:spPr>
            <a:ln w="25400" cap="rnd">
              <a:solidFill>
                <a:schemeClr val="accent2">
                  <a:lumMod val="50000"/>
                </a:schemeClr>
              </a:solidFill>
              <a:prstDash val="sysDot"/>
              <a:round/>
            </a:ln>
            <a:effectLst/>
          </c:spPr>
          <c:marker>
            <c:symbol val="none"/>
          </c:marker>
          <c:cat>
            <c:numRef>
              <c:f>'Materiali aula'!$B$1:$AF$1</c:f>
              <c:numCache>
                <c:formatCode>General</c:formatCode>
                <c:ptCount val="31"/>
                <c:pt idx="0">
                  <c:v>400</c:v>
                </c:pt>
                <c:pt idx="1">
                  <c:v>410</c:v>
                </c:pt>
                <c:pt idx="2">
                  <c:v>420</c:v>
                </c:pt>
                <c:pt idx="3">
                  <c:v>430</c:v>
                </c:pt>
                <c:pt idx="4">
                  <c:v>440</c:v>
                </c:pt>
                <c:pt idx="5">
                  <c:v>450</c:v>
                </c:pt>
                <c:pt idx="6">
                  <c:v>460</c:v>
                </c:pt>
                <c:pt idx="7">
                  <c:v>470</c:v>
                </c:pt>
                <c:pt idx="8">
                  <c:v>480</c:v>
                </c:pt>
                <c:pt idx="9">
                  <c:v>490</c:v>
                </c:pt>
                <c:pt idx="10">
                  <c:v>500</c:v>
                </c:pt>
                <c:pt idx="11">
                  <c:v>510</c:v>
                </c:pt>
                <c:pt idx="12">
                  <c:v>520</c:v>
                </c:pt>
                <c:pt idx="13">
                  <c:v>530</c:v>
                </c:pt>
                <c:pt idx="14">
                  <c:v>540</c:v>
                </c:pt>
                <c:pt idx="15">
                  <c:v>550</c:v>
                </c:pt>
                <c:pt idx="16">
                  <c:v>560</c:v>
                </c:pt>
                <c:pt idx="17">
                  <c:v>570</c:v>
                </c:pt>
                <c:pt idx="18">
                  <c:v>580</c:v>
                </c:pt>
                <c:pt idx="19">
                  <c:v>590</c:v>
                </c:pt>
                <c:pt idx="20">
                  <c:v>600</c:v>
                </c:pt>
                <c:pt idx="21">
                  <c:v>610</c:v>
                </c:pt>
                <c:pt idx="22">
                  <c:v>620</c:v>
                </c:pt>
                <c:pt idx="23">
                  <c:v>630</c:v>
                </c:pt>
                <c:pt idx="24">
                  <c:v>640</c:v>
                </c:pt>
                <c:pt idx="25">
                  <c:v>650</c:v>
                </c:pt>
                <c:pt idx="26">
                  <c:v>660</c:v>
                </c:pt>
                <c:pt idx="27">
                  <c:v>670</c:v>
                </c:pt>
                <c:pt idx="28">
                  <c:v>680</c:v>
                </c:pt>
                <c:pt idx="29">
                  <c:v>690</c:v>
                </c:pt>
                <c:pt idx="30">
                  <c:v>700</c:v>
                </c:pt>
              </c:numCache>
            </c:numRef>
          </c:cat>
          <c:val>
            <c:numRef>
              <c:f>'Materiali aula'!$B$2:$AF$2</c:f>
              <c:numCache>
                <c:formatCode>General</c:formatCode>
                <c:ptCount val="31"/>
                <c:pt idx="0">
                  <c:v>17.13</c:v>
                </c:pt>
                <c:pt idx="1">
                  <c:v>18.09</c:v>
                </c:pt>
                <c:pt idx="2">
                  <c:v>18.82</c:v>
                </c:pt>
                <c:pt idx="3">
                  <c:v>19.510000000000002</c:v>
                </c:pt>
                <c:pt idx="4">
                  <c:v>20.13</c:v>
                </c:pt>
                <c:pt idx="5">
                  <c:v>20.66</c:v>
                </c:pt>
                <c:pt idx="6">
                  <c:v>21.09</c:v>
                </c:pt>
                <c:pt idx="7">
                  <c:v>21.46</c:v>
                </c:pt>
                <c:pt idx="8">
                  <c:v>21.91</c:v>
                </c:pt>
                <c:pt idx="9">
                  <c:v>22.4</c:v>
                </c:pt>
                <c:pt idx="10">
                  <c:v>22.9</c:v>
                </c:pt>
                <c:pt idx="11">
                  <c:v>23.37</c:v>
                </c:pt>
                <c:pt idx="12">
                  <c:v>23.82</c:v>
                </c:pt>
                <c:pt idx="13">
                  <c:v>24.19</c:v>
                </c:pt>
                <c:pt idx="14">
                  <c:v>24.53</c:v>
                </c:pt>
                <c:pt idx="15">
                  <c:v>24.86</c:v>
                </c:pt>
                <c:pt idx="16">
                  <c:v>25.1</c:v>
                </c:pt>
                <c:pt idx="17">
                  <c:v>25.09</c:v>
                </c:pt>
                <c:pt idx="18">
                  <c:v>25</c:v>
                </c:pt>
                <c:pt idx="19">
                  <c:v>25.16</c:v>
                </c:pt>
                <c:pt idx="20">
                  <c:v>25.55</c:v>
                </c:pt>
                <c:pt idx="21">
                  <c:v>26.04</c:v>
                </c:pt>
                <c:pt idx="22">
                  <c:v>26.4</c:v>
                </c:pt>
                <c:pt idx="23">
                  <c:v>26.66</c:v>
                </c:pt>
                <c:pt idx="24">
                  <c:v>26.98</c:v>
                </c:pt>
                <c:pt idx="25">
                  <c:v>27.59</c:v>
                </c:pt>
                <c:pt idx="26">
                  <c:v>28.5</c:v>
                </c:pt>
                <c:pt idx="27">
                  <c:v>29.82</c:v>
                </c:pt>
                <c:pt idx="28">
                  <c:v>31.3</c:v>
                </c:pt>
                <c:pt idx="29">
                  <c:v>32.78</c:v>
                </c:pt>
                <c:pt idx="30">
                  <c:v>34.380000000000003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B4C-401D-B60D-57510F633F99}"/>
            </c:ext>
          </c:extLst>
        </c:ser>
        <c:ser>
          <c:idx val="7"/>
          <c:order val="1"/>
          <c:tx>
            <c:strRef>
              <c:f>'Materiali aula'!$A$3</c:f>
              <c:strCache>
                <c:ptCount val="1"/>
                <c:pt idx="0">
                  <c:v>Muro 1 (grigio)</c:v>
                </c:pt>
              </c:strCache>
            </c:strRef>
          </c:tx>
          <c:spPr>
            <a:ln w="25400" cap="rnd">
              <a:solidFill>
                <a:schemeClr val="accent2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'Materiali aula'!$B$1:$AF$1</c:f>
              <c:numCache>
                <c:formatCode>General</c:formatCode>
                <c:ptCount val="31"/>
                <c:pt idx="0">
                  <c:v>400</c:v>
                </c:pt>
                <c:pt idx="1">
                  <c:v>410</c:v>
                </c:pt>
                <c:pt idx="2">
                  <c:v>420</c:v>
                </c:pt>
                <c:pt idx="3">
                  <c:v>430</c:v>
                </c:pt>
                <c:pt idx="4">
                  <c:v>440</c:v>
                </c:pt>
                <c:pt idx="5">
                  <c:v>450</c:v>
                </c:pt>
                <c:pt idx="6">
                  <c:v>460</c:v>
                </c:pt>
                <c:pt idx="7">
                  <c:v>470</c:v>
                </c:pt>
                <c:pt idx="8">
                  <c:v>480</c:v>
                </c:pt>
                <c:pt idx="9">
                  <c:v>490</c:v>
                </c:pt>
                <c:pt idx="10">
                  <c:v>500</c:v>
                </c:pt>
                <c:pt idx="11">
                  <c:v>510</c:v>
                </c:pt>
                <c:pt idx="12">
                  <c:v>520</c:v>
                </c:pt>
                <c:pt idx="13">
                  <c:v>530</c:v>
                </c:pt>
                <c:pt idx="14">
                  <c:v>540</c:v>
                </c:pt>
                <c:pt idx="15">
                  <c:v>550</c:v>
                </c:pt>
                <c:pt idx="16">
                  <c:v>560</c:v>
                </c:pt>
                <c:pt idx="17">
                  <c:v>570</c:v>
                </c:pt>
                <c:pt idx="18">
                  <c:v>580</c:v>
                </c:pt>
                <c:pt idx="19">
                  <c:v>590</c:v>
                </c:pt>
                <c:pt idx="20">
                  <c:v>600</c:v>
                </c:pt>
                <c:pt idx="21">
                  <c:v>610</c:v>
                </c:pt>
                <c:pt idx="22">
                  <c:v>620</c:v>
                </c:pt>
                <c:pt idx="23">
                  <c:v>630</c:v>
                </c:pt>
                <c:pt idx="24">
                  <c:v>640</c:v>
                </c:pt>
                <c:pt idx="25">
                  <c:v>650</c:v>
                </c:pt>
                <c:pt idx="26">
                  <c:v>660</c:v>
                </c:pt>
                <c:pt idx="27">
                  <c:v>670</c:v>
                </c:pt>
                <c:pt idx="28">
                  <c:v>680</c:v>
                </c:pt>
                <c:pt idx="29">
                  <c:v>690</c:v>
                </c:pt>
                <c:pt idx="30">
                  <c:v>700</c:v>
                </c:pt>
              </c:numCache>
            </c:numRef>
          </c:cat>
          <c:val>
            <c:numRef>
              <c:f>'Materiali aula'!$B$3:$AF$3</c:f>
              <c:numCache>
                <c:formatCode>General</c:formatCode>
                <c:ptCount val="31"/>
                <c:pt idx="0">
                  <c:v>37.56</c:v>
                </c:pt>
                <c:pt idx="1">
                  <c:v>50.34</c:v>
                </c:pt>
                <c:pt idx="2">
                  <c:v>54.35</c:v>
                </c:pt>
                <c:pt idx="3">
                  <c:v>54.66</c:v>
                </c:pt>
                <c:pt idx="4">
                  <c:v>54.82</c:v>
                </c:pt>
                <c:pt idx="5">
                  <c:v>55.11</c:v>
                </c:pt>
                <c:pt idx="6">
                  <c:v>55.2</c:v>
                </c:pt>
                <c:pt idx="7">
                  <c:v>55.21</c:v>
                </c:pt>
                <c:pt idx="8">
                  <c:v>55.14</c:v>
                </c:pt>
                <c:pt idx="9">
                  <c:v>55.03</c:v>
                </c:pt>
                <c:pt idx="10">
                  <c:v>54.85</c:v>
                </c:pt>
                <c:pt idx="11">
                  <c:v>54.75</c:v>
                </c:pt>
                <c:pt idx="12">
                  <c:v>54.61</c:v>
                </c:pt>
                <c:pt idx="13">
                  <c:v>54.51</c:v>
                </c:pt>
                <c:pt idx="14">
                  <c:v>54.57</c:v>
                </c:pt>
                <c:pt idx="15">
                  <c:v>54.79</c:v>
                </c:pt>
                <c:pt idx="16">
                  <c:v>55.15</c:v>
                </c:pt>
                <c:pt idx="17">
                  <c:v>55.4</c:v>
                </c:pt>
                <c:pt idx="18">
                  <c:v>55.43</c:v>
                </c:pt>
                <c:pt idx="19">
                  <c:v>55.24</c:v>
                </c:pt>
                <c:pt idx="20">
                  <c:v>54.98</c:v>
                </c:pt>
                <c:pt idx="21">
                  <c:v>54.64</c:v>
                </c:pt>
                <c:pt idx="22">
                  <c:v>54.25</c:v>
                </c:pt>
                <c:pt idx="23">
                  <c:v>53.87</c:v>
                </c:pt>
                <c:pt idx="24">
                  <c:v>53.47</c:v>
                </c:pt>
                <c:pt idx="25">
                  <c:v>53.09</c:v>
                </c:pt>
                <c:pt idx="26">
                  <c:v>52.64</c:v>
                </c:pt>
                <c:pt idx="27">
                  <c:v>52.3</c:v>
                </c:pt>
                <c:pt idx="28">
                  <c:v>51.88</c:v>
                </c:pt>
                <c:pt idx="29">
                  <c:v>51.54</c:v>
                </c:pt>
                <c:pt idx="30">
                  <c:v>51.1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B4C-401D-B60D-57510F633F99}"/>
            </c:ext>
          </c:extLst>
        </c:ser>
        <c:ser>
          <c:idx val="1"/>
          <c:order val="2"/>
          <c:tx>
            <c:strRef>
              <c:f>'Materiali aula'!$A$4</c:f>
              <c:strCache>
                <c:ptCount val="1"/>
                <c:pt idx="0">
                  <c:v>Muro 2 (giallo chiaro)</c:v>
                </c:pt>
              </c:strCache>
            </c:strRef>
          </c:tx>
          <c:spPr>
            <a:ln w="28575" cap="rnd">
              <a:solidFill>
                <a:schemeClr val="accent2">
                  <a:tint val="58000"/>
                </a:schemeClr>
              </a:solidFill>
              <a:prstDash val="sysDot"/>
              <a:round/>
            </a:ln>
            <a:effectLst/>
          </c:spPr>
          <c:marker>
            <c:symbol val="none"/>
          </c:marker>
          <c:cat>
            <c:numRef>
              <c:f>'Materiali aula'!$B$1:$AF$1</c:f>
              <c:numCache>
                <c:formatCode>General</c:formatCode>
                <c:ptCount val="31"/>
                <c:pt idx="0">
                  <c:v>400</c:v>
                </c:pt>
                <c:pt idx="1">
                  <c:v>410</c:v>
                </c:pt>
                <c:pt idx="2">
                  <c:v>420</c:v>
                </c:pt>
                <c:pt idx="3">
                  <c:v>430</c:v>
                </c:pt>
                <c:pt idx="4">
                  <c:v>440</c:v>
                </c:pt>
                <c:pt idx="5">
                  <c:v>450</c:v>
                </c:pt>
                <c:pt idx="6">
                  <c:v>460</c:v>
                </c:pt>
                <c:pt idx="7">
                  <c:v>470</c:v>
                </c:pt>
                <c:pt idx="8">
                  <c:v>480</c:v>
                </c:pt>
                <c:pt idx="9">
                  <c:v>490</c:v>
                </c:pt>
                <c:pt idx="10">
                  <c:v>500</c:v>
                </c:pt>
                <c:pt idx="11">
                  <c:v>510</c:v>
                </c:pt>
                <c:pt idx="12">
                  <c:v>520</c:v>
                </c:pt>
                <c:pt idx="13">
                  <c:v>530</c:v>
                </c:pt>
                <c:pt idx="14">
                  <c:v>540</c:v>
                </c:pt>
                <c:pt idx="15">
                  <c:v>550</c:v>
                </c:pt>
                <c:pt idx="16">
                  <c:v>560</c:v>
                </c:pt>
                <c:pt idx="17">
                  <c:v>570</c:v>
                </c:pt>
                <c:pt idx="18">
                  <c:v>580</c:v>
                </c:pt>
                <c:pt idx="19">
                  <c:v>590</c:v>
                </c:pt>
                <c:pt idx="20">
                  <c:v>600</c:v>
                </c:pt>
                <c:pt idx="21">
                  <c:v>610</c:v>
                </c:pt>
                <c:pt idx="22">
                  <c:v>620</c:v>
                </c:pt>
                <c:pt idx="23">
                  <c:v>630</c:v>
                </c:pt>
                <c:pt idx="24">
                  <c:v>640</c:v>
                </c:pt>
                <c:pt idx="25">
                  <c:v>650</c:v>
                </c:pt>
                <c:pt idx="26">
                  <c:v>660</c:v>
                </c:pt>
                <c:pt idx="27">
                  <c:v>670</c:v>
                </c:pt>
                <c:pt idx="28">
                  <c:v>680</c:v>
                </c:pt>
                <c:pt idx="29">
                  <c:v>690</c:v>
                </c:pt>
                <c:pt idx="30">
                  <c:v>700</c:v>
                </c:pt>
              </c:numCache>
            </c:numRef>
          </c:cat>
          <c:val>
            <c:numRef>
              <c:f>'Materiali aula'!$B$4:$AF$4</c:f>
              <c:numCache>
                <c:formatCode>General</c:formatCode>
                <c:ptCount val="31"/>
                <c:pt idx="0">
                  <c:v>36.979999999999997</c:v>
                </c:pt>
                <c:pt idx="1">
                  <c:v>50.16</c:v>
                </c:pt>
                <c:pt idx="2">
                  <c:v>55.22</c:v>
                </c:pt>
                <c:pt idx="3">
                  <c:v>57.21</c:v>
                </c:pt>
                <c:pt idx="4">
                  <c:v>59.44</c:v>
                </c:pt>
                <c:pt idx="5">
                  <c:v>61.28</c:v>
                </c:pt>
                <c:pt idx="6">
                  <c:v>62.05</c:v>
                </c:pt>
                <c:pt idx="7">
                  <c:v>62.54</c:v>
                </c:pt>
                <c:pt idx="8">
                  <c:v>63.17</c:v>
                </c:pt>
                <c:pt idx="9">
                  <c:v>64.06</c:v>
                </c:pt>
                <c:pt idx="10">
                  <c:v>65.34</c:v>
                </c:pt>
                <c:pt idx="11">
                  <c:v>66.89</c:v>
                </c:pt>
                <c:pt idx="12">
                  <c:v>68.489999999999995</c:v>
                </c:pt>
                <c:pt idx="13">
                  <c:v>69.86</c:v>
                </c:pt>
                <c:pt idx="14">
                  <c:v>70.97</c:v>
                </c:pt>
                <c:pt idx="15">
                  <c:v>71.59</c:v>
                </c:pt>
                <c:pt idx="16">
                  <c:v>72.010000000000005</c:v>
                </c:pt>
                <c:pt idx="17">
                  <c:v>72.42</c:v>
                </c:pt>
                <c:pt idx="18">
                  <c:v>72.92</c:v>
                </c:pt>
                <c:pt idx="19">
                  <c:v>73.319999999999993</c:v>
                </c:pt>
                <c:pt idx="20">
                  <c:v>73.430000000000007</c:v>
                </c:pt>
                <c:pt idx="21">
                  <c:v>73.430000000000007</c:v>
                </c:pt>
                <c:pt idx="22">
                  <c:v>73.56</c:v>
                </c:pt>
                <c:pt idx="23">
                  <c:v>73.900000000000006</c:v>
                </c:pt>
                <c:pt idx="24">
                  <c:v>74.290000000000006</c:v>
                </c:pt>
                <c:pt idx="25">
                  <c:v>74.94</c:v>
                </c:pt>
                <c:pt idx="26">
                  <c:v>75.44</c:v>
                </c:pt>
                <c:pt idx="27">
                  <c:v>75.760000000000005</c:v>
                </c:pt>
                <c:pt idx="28">
                  <c:v>75.72</c:v>
                </c:pt>
                <c:pt idx="29">
                  <c:v>75.599999999999994</c:v>
                </c:pt>
                <c:pt idx="30">
                  <c:v>75.39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B4C-401D-B60D-57510F633F99}"/>
            </c:ext>
          </c:extLst>
        </c:ser>
        <c:ser>
          <c:idx val="2"/>
          <c:order val="3"/>
          <c:tx>
            <c:strRef>
              <c:f>'Materiali aula'!$A$5</c:f>
              <c:strCache>
                <c:ptCount val="1"/>
                <c:pt idx="0">
                  <c:v>Telaio finestra</c:v>
                </c:pt>
              </c:strCache>
            </c:strRef>
          </c:tx>
          <c:spPr>
            <a:ln w="25400" cap="rnd">
              <a:solidFill>
                <a:schemeClr val="accent2">
                  <a:tint val="72000"/>
                </a:schemeClr>
              </a:solidFill>
              <a:prstDash val="dash"/>
              <a:round/>
            </a:ln>
            <a:effectLst/>
          </c:spPr>
          <c:marker>
            <c:symbol val="none"/>
          </c:marker>
          <c:cat>
            <c:numRef>
              <c:f>'Materiali aula'!$B$1:$AF$1</c:f>
              <c:numCache>
                <c:formatCode>General</c:formatCode>
                <c:ptCount val="31"/>
                <c:pt idx="0">
                  <c:v>400</c:v>
                </c:pt>
                <c:pt idx="1">
                  <c:v>410</c:v>
                </c:pt>
                <c:pt idx="2">
                  <c:v>420</c:v>
                </c:pt>
                <c:pt idx="3">
                  <c:v>430</c:v>
                </c:pt>
                <c:pt idx="4">
                  <c:v>440</c:v>
                </c:pt>
                <c:pt idx="5">
                  <c:v>450</c:v>
                </c:pt>
                <c:pt idx="6">
                  <c:v>460</c:v>
                </c:pt>
                <c:pt idx="7">
                  <c:v>470</c:v>
                </c:pt>
                <c:pt idx="8">
                  <c:v>480</c:v>
                </c:pt>
                <c:pt idx="9">
                  <c:v>490</c:v>
                </c:pt>
                <c:pt idx="10">
                  <c:v>500</c:v>
                </c:pt>
                <c:pt idx="11">
                  <c:v>510</c:v>
                </c:pt>
                <c:pt idx="12">
                  <c:v>520</c:v>
                </c:pt>
                <c:pt idx="13">
                  <c:v>530</c:v>
                </c:pt>
                <c:pt idx="14">
                  <c:v>540</c:v>
                </c:pt>
                <c:pt idx="15">
                  <c:v>550</c:v>
                </c:pt>
                <c:pt idx="16">
                  <c:v>560</c:v>
                </c:pt>
                <c:pt idx="17">
                  <c:v>570</c:v>
                </c:pt>
                <c:pt idx="18">
                  <c:v>580</c:v>
                </c:pt>
                <c:pt idx="19">
                  <c:v>590</c:v>
                </c:pt>
                <c:pt idx="20">
                  <c:v>600</c:v>
                </c:pt>
                <c:pt idx="21">
                  <c:v>610</c:v>
                </c:pt>
                <c:pt idx="22">
                  <c:v>620</c:v>
                </c:pt>
                <c:pt idx="23">
                  <c:v>630</c:v>
                </c:pt>
                <c:pt idx="24">
                  <c:v>640</c:v>
                </c:pt>
                <c:pt idx="25">
                  <c:v>650</c:v>
                </c:pt>
                <c:pt idx="26">
                  <c:v>660</c:v>
                </c:pt>
                <c:pt idx="27">
                  <c:v>670</c:v>
                </c:pt>
                <c:pt idx="28">
                  <c:v>680</c:v>
                </c:pt>
                <c:pt idx="29">
                  <c:v>690</c:v>
                </c:pt>
                <c:pt idx="30">
                  <c:v>700</c:v>
                </c:pt>
              </c:numCache>
            </c:numRef>
          </c:cat>
          <c:val>
            <c:numRef>
              <c:f>'Materiali aula'!$B$5:$AF$5</c:f>
              <c:numCache>
                <c:formatCode>General</c:formatCode>
                <c:ptCount val="31"/>
                <c:pt idx="0">
                  <c:v>20.13</c:v>
                </c:pt>
                <c:pt idx="1">
                  <c:v>24.54</c:v>
                </c:pt>
                <c:pt idx="2">
                  <c:v>26.23</c:v>
                </c:pt>
                <c:pt idx="3">
                  <c:v>27.57</c:v>
                </c:pt>
                <c:pt idx="4">
                  <c:v>29.16</c:v>
                </c:pt>
                <c:pt idx="5">
                  <c:v>30.55</c:v>
                </c:pt>
                <c:pt idx="6">
                  <c:v>31.21</c:v>
                </c:pt>
                <c:pt idx="7">
                  <c:v>31.67</c:v>
                </c:pt>
                <c:pt idx="8">
                  <c:v>32.24</c:v>
                </c:pt>
                <c:pt idx="9">
                  <c:v>32.96</c:v>
                </c:pt>
                <c:pt idx="10">
                  <c:v>33.99</c:v>
                </c:pt>
                <c:pt idx="11">
                  <c:v>35.25</c:v>
                </c:pt>
                <c:pt idx="12">
                  <c:v>36.64</c:v>
                </c:pt>
                <c:pt idx="13">
                  <c:v>37.979999999999997</c:v>
                </c:pt>
                <c:pt idx="14">
                  <c:v>39.19</c:v>
                </c:pt>
                <c:pt idx="15">
                  <c:v>40.090000000000003</c:v>
                </c:pt>
                <c:pt idx="16">
                  <c:v>40.799999999999997</c:v>
                </c:pt>
                <c:pt idx="17">
                  <c:v>41.37</c:v>
                </c:pt>
                <c:pt idx="18">
                  <c:v>41.82</c:v>
                </c:pt>
                <c:pt idx="19">
                  <c:v>42.1</c:v>
                </c:pt>
                <c:pt idx="20">
                  <c:v>42.25</c:v>
                </c:pt>
                <c:pt idx="21">
                  <c:v>42.32</c:v>
                </c:pt>
                <c:pt idx="22">
                  <c:v>42.31</c:v>
                </c:pt>
                <c:pt idx="23">
                  <c:v>42.31</c:v>
                </c:pt>
                <c:pt idx="24">
                  <c:v>42.29</c:v>
                </c:pt>
                <c:pt idx="25">
                  <c:v>42.29</c:v>
                </c:pt>
                <c:pt idx="26">
                  <c:v>42.25</c:v>
                </c:pt>
                <c:pt idx="27">
                  <c:v>42.26</c:v>
                </c:pt>
                <c:pt idx="28">
                  <c:v>42.26</c:v>
                </c:pt>
                <c:pt idx="29">
                  <c:v>42.27</c:v>
                </c:pt>
                <c:pt idx="30">
                  <c:v>42.25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8B4C-401D-B60D-57510F633F99}"/>
            </c:ext>
          </c:extLst>
        </c:ser>
        <c:ser>
          <c:idx val="3"/>
          <c:order val="4"/>
          <c:tx>
            <c:strRef>
              <c:f>'Materiali aula'!$A$6</c:f>
              <c:strCache>
                <c:ptCount val="1"/>
                <c:pt idx="0">
                  <c:v>Telaio porta/finestra</c:v>
                </c:pt>
              </c:strCache>
            </c:strRef>
          </c:tx>
          <c:spPr>
            <a:ln w="25400" cap="rnd">
              <a:solidFill>
                <a:schemeClr val="accent2">
                  <a:tint val="86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'Materiali aula'!$B$1:$AF$1</c:f>
              <c:numCache>
                <c:formatCode>General</c:formatCode>
                <c:ptCount val="31"/>
                <c:pt idx="0">
                  <c:v>400</c:v>
                </c:pt>
                <c:pt idx="1">
                  <c:v>410</c:v>
                </c:pt>
                <c:pt idx="2">
                  <c:v>420</c:v>
                </c:pt>
                <c:pt idx="3">
                  <c:v>430</c:v>
                </c:pt>
                <c:pt idx="4">
                  <c:v>440</c:v>
                </c:pt>
                <c:pt idx="5">
                  <c:v>450</c:v>
                </c:pt>
                <c:pt idx="6">
                  <c:v>460</c:v>
                </c:pt>
                <c:pt idx="7">
                  <c:v>470</c:v>
                </c:pt>
                <c:pt idx="8">
                  <c:v>480</c:v>
                </c:pt>
                <c:pt idx="9">
                  <c:v>490</c:v>
                </c:pt>
                <c:pt idx="10">
                  <c:v>500</c:v>
                </c:pt>
                <c:pt idx="11">
                  <c:v>510</c:v>
                </c:pt>
                <c:pt idx="12">
                  <c:v>520</c:v>
                </c:pt>
                <c:pt idx="13">
                  <c:v>530</c:v>
                </c:pt>
                <c:pt idx="14">
                  <c:v>540</c:v>
                </c:pt>
                <c:pt idx="15">
                  <c:v>550</c:v>
                </c:pt>
                <c:pt idx="16">
                  <c:v>560</c:v>
                </c:pt>
                <c:pt idx="17">
                  <c:v>570</c:v>
                </c:pt>
                <c:pt idx="18">
                  <c:v>580</c:v>
                </c:pt>
                <c:pt idx="19">
                  <c:v>590</c:v>
                </c:pt>
                <c:pt idx="20">
                  <c:v>600</c:v>
                </c:pt>
                <c:pt idx="21">
                  <c:v>610</c:v>
                </c:pt>
                <c:pt idx="22">
                  <c:v>620</c:v>
                </c:pt>
                <c:pt idx="23">
                  <c:v>630</c:v>
                </c:pt>
                <c:pt idx="24">
                  <c:v>640</c:v>
                </c:pt>
                <c:pt idx="25">
                  <c:v>650</c:v>
                </c:pt>
                <c:pt idx="26">
                  <c:v>660</c:v>
                </c:pt>
                <c:pt idx="27">
                  <c:v>670</c:v>
                </c:pt>
                <c:pt idx="28">
                  <c:v>680</c:v>
                </c:pt>
                <c:pt idx="29">
                  <c:v>690</c:v>
                </c:pt>
                <c:pt idx="30">
                  <c:v>700</c:v>
                </c:pt>
              </c:numCache>
            </c:numRef>
          </c:cat>
          <c:val>
            <c:numRef>
              <c:f>'Materiali aula'!$B$6:$AF$6</c:f>
              <c:numCache>
                <c:formatCode>General</c:formatCode>
                <c:ptCount val="31"/>
                <c:pt idx="0">
                  <c:v>22.8</c:v>
                </c:pt>
                <c:pt idx="1">
                  <c:v>27.11</c:v>
                </c:pt>
                <c:pt idx="2">
                  <c:v>28.72</c:v>
                </c:pt>
                <c:pt idx="3">
                  <c:v>30.23</c:v>
                </c:pt>
                <c:pt idx="4">
                  <c:v>32.1</c:v>
                </c:pt>
                <c:pt idx="5">
                  <c:v>33.630000000000003</c:v>
                </c:pt>
                <c:pt idx="6">
                  <c:v>34.200000000000003</c:v>
                </c:pt>
                <c:pt idx="7">
                  <c:v>34.590000000000003</c:v>
                </c:pt>
                <c:pt idx="8">
                  <c:v>35.06</c:v>
                </c:pt>
                <c:pt idx="9">
                  <c:v>35.770000000000003</c:v>
                </c:pt>
                <c:pt idx="10">
                  <c:v>36.92</c:v>
                </c:pt>
                <c:pt idx="11">
                  <c:v>38.340000000000003</c:v>
                </c:pt>
                <c:pt idx="12">
                  <c:v>39.89</c:v>
                </c:pt>
                <c:pt idx="13">
                  <c:v>41.32</c:v>
                </c:pt>
                <c:pt idx="14">
                  <c:v>42.7</c:v>
                </c:pt>
                <c:pt idx="15">
                  <c:v>43.78</c:v>
                </c:pt>
                <c:pt idx="16">
                  <c:v>44.78</c:v>
                </c:pt>
                <c:pt idx="17">
                  <c:v>45.75</c:v>
                </c:pt>
                <c:pt idx="18">
                  <c:v>46.62</c:v>
                </c:pt>
                <c:pt idx="19">
                  <c:v>47.16</c:v>
                </c:pt>
                <c:pt idx="20">
                  <c:v>47.4</c:v>
                </c:pt>
                <c:pt idx="21">
                  <c:v>47.36</c:v>
                </c:pt>
                <c:pt idx="22">
                  <c:v>47.27</c:v>
                </c:pt>
                <c:pt idx="23">
                  <c:v>47.2</c:v>
                </c:pt>
                <c:pt idx="24">
                  <c:v>47.02</c:v>
                </c:pt>
                <c:pt idx="25">
                  <c:v>46.86</c:v>
                </c:pt>
                <c:pt idx="26">
                  <c:v>46.75</c:v>
                </c:pt>
                <c:pt idx="27">
                  <c:v>46.65</c:v>
                </c:pt>
                <c:pt idx="28">
                  <c:v>46.47</c:v>
                </c:pt>
                <c:pt idx="29">
                  <c:v>46.41</c:v>
                </c:pt>
                <c:pt idx="30">
                  <c:v>46.25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8B4C-401D-B60D-57510F633F99}"/>
            </c:ext>
          </c:extLst>
        </c:ser>
        <c:ser>
          <c:idx val="6"/>
          <c:order val="5"/>
          <c:tx>
            <c:strRef>
              <c:f>'Materiali aula'!$A$9</c:f>
              <c:strCache>
                <c:ptCount val="1"/>
                <c:pt idx="0">
                  <c:v>Lavagna (ardesia)</c:v>
                </c:pt>
              </c:strCache>
            </c:strRef>
          </c:tx>
          <c:spPr>
            <a:ln w="22225" cap="rnd">
              <a:solidFill>
                <a:schemeClr val="accent2">
                  <a:lumMod val="50000"/>
                </a:schemeClr>
              </a:solidFill>
              <a:prstDash val="dash"/>
              <a:round/>
            </a:ln>
            <a:effectLst/>
          </c:spPr>
          <c:marker>
            <c:symbol val="none"/>
          </c:marker>
          <c:cat>
            <c:numRef>
              <c:f>'Materiali aula'!$B$1:$AF$1</c:f>
              <c:numCache>
                <c:formatCode>General</c:formatCode>
                <c:ptCount val="31"/>
                <c:pt idx="0">
                  <c:v>400</c:v>
                </c:pt>
                <c:pt idx="1">
                  <c:v>410</c:v>
                </c:pt>
                <c:pt idx="2">
                  <c:v>420</c:v>
                </c:pt>
                <c:pt idx="3">
                  <c:v>430</c:v>
                </c:pt>
                <c:pt idx="4">
                  <c:v>440</c:v>
                </c:pt>
                <c:pt idx="5">
                  <c:v>450</c:v>
                </c:pt>
                <c:pt idx="6">
                  <c:v>460</c:v>
                </c:pt>
                <c:pt idx="7">
                  <c:v>470</c:v>
                </c:pt>
                <c:pt idx="8">
                  <c:v>480</c:v>
                </c:pt>
                <c:pt idx="9">
                  <c:v>490</c:v>
                </c:pt>
                <c:pt idx="10">
                  <c:v>500</c:v>
                </c:pt>
                <c:pt idx="11">
                  <c:v>510</c:v>
                </c:pt>
                <c:pt idx="12">
                  <c:v>520</c:v>
                </c:pt>
                <c:pt idx="13">
                  <c:v>530</c:v>
                </c:pt>
                <c:pt idx="14">
                  <c:v>540</c:v>
                </c:pt>
                <c:pt idx="15">
                  <c:v>550</c:v>
                </c:pt>
                <c:pt idx="16">
                  <c:v>560</c:v>
                </c:pt>
                <c:pt idx="17">
                  <c:v>570</c:v>
                </c:pt>
                <c:pt idx="18">
                  <c:v>580</c:v>
                </c:pt>
                <c:pt idx="19">
                  <c:v>590</c:v>
                </c:pt>
                <c:pt idx="20">
                  <c:v>600</c:v>
                </c:pt>
                <c:pt idx="21">
                  <c:v>610</c:v>
                </c:pt>
                <c:pt idx="22">
                  <c:v>620</c:v>
                </c:pt>
                <c:pt idx="23">
                  <c:v>630</c:v>
                </c:pt>
                <c:pt idx="24">
                  <c:v>640</c:v>
                </c:pt>
                <c:pt idx="25">
                  <c:v>650</c:v>
                </c:pt>
                <c:pt idx="26">
                  <c:v>660</c:v>
                </c:pt>
                <c:pt idx="27">
                  <c:v>670</c:v>
                </c:pt>
                <c:pt idx="28">
                  <c:v>680</c:v>
                </c:pt>
                <c:pt idx="29">
                  <c:v>690</c:v>
                </c:pt>
                <c:pt idx="30">
                  <c:v>700</c:v>
                </c:pt>
              </c:numCache>
            </c:numRef>
          </c:cat>
          <c:val>
            <c:numRef>
              <c:f>'Materiali aula'!$B$9:$AF$9</c:f>
              <c:numCache>
                <c:formatCode>General</c:formatCode>
                <c:ptCount val="31"/>
                <c:pt idx="0">
                  <c:v>5.66</c:v>
                </c:pt>
                <c:pt idx="1">
                  <c:v>5.61</c:v>
                </c:pt>
                <c:pt idx="2">
                  <c:v>5.53</c:v>
                </c:pt>
                <c:pt idx="3">
                  <c:v>5.5</c:v>
                </c:pt>
                <c:pt idx="4">
                  <c:v>5.45</c:v>
                </c:pt>
                <c:pt idx="5">
                  <c:v>5.44</c:v>
                </c:pt>
                <c:pt idx="6">
                  <c:v>5.42</c:v>
                </c:pt>
                <c:pt idx="7">
                  <c:v>5.38</c:v>
                </c:pt>
                <c:pt idx="8">
                  <c:v>5.38</c:v>
                </c:pt>
                <c:pt idx="9">
                  <c:v>5.37</c:v>
                </c:pt>
                <c:pt idx="10">
                  <c:v>5.34</c:v>
                </c:pt>
                <c:pt idx="11">
                  <c:v>5.32</c:v>
                </c:pt>
                <c:pt idx="12">
                  <c:v>5.31</c:v>
                </c:pt>
                <c:pt idx="13">
                  <c:v>5.32</c:v>
                </c:pt>
                <c:pt idx="14">
                  <c:v>5.32</c:v>
                </c:pt>
                <c:pt idx="15">
                  <c:v>5.28</c:v>
                </c:pt>
                <c:pt idx="16">
                  <c:v>5.27</c:v>
                </c:pt>
                <c:pt idx="17">
                  <c:v>5.26</c:v>
                </c:pt>
                <c:pt idx="18">
                  <c:v>5.28</c:v>
                </c:pt>
                <c:pt idx="19">
                  <c:v>5.27</c:v>
                </c:pt>
                <c:pt idx="20">
                  <c:v>5.24</c:v>
                </c:pt>
                <c:pt idx="21">
                  <c:v>5.25</c:v>
                </c:pt>
                <c:pt idx="22">
                  <c:v>5.25</c:v>
                </c:pt>
                <c:pt idx="23">
                  <c:v>5.22</c:v>
                </c:pt>
                <c:pt idx="24">
                  <c:v>5.24</c:v>
                </c:pt>
                <c:pt idx="25">
                  <c:v>5.23</c:v>
                </c:pt>
                <c:pt idx="26">
                  <c:v>5.31</c:v>
                </c:pt>
                <c:pt idx="27">
                  <c:v>5.23</c:v>
                </c:pt>
                <c:pt idx="28">
                  <c:v>5.23</c:v>
                </c:pt>
                <c:pt idx="29">
                  <c:v>5.23</c:v>
                </c:pt>
                <c:pt idx="30">
                  <c:v>5.23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8B4C-401D-B60D-57510F633F99}"/>
            </c:ext>
          </c:extLst>
        </c:ser>
        <c:ser>
          <c:idx val="5"/>
          <c:order val="6"/>
          <c:tx>
            <c:strRef>
              <c:f>'Materiali aula'!$A$8</c:f>
              <c:strCache>
                <c:ptCount val="1"/>
                <c:pt idx="0">
                  <c:v>Banchi</c:v>
                </c:pt>
              </c:strCache>
            </c:strRef>
          </c:tx>
          <c:spPr>
            <a:ln w="28575" cap="rnd">
              <a:solidFill>
                <a:schemeClr val="accent2">
                  <a:shade val="86000"/>
                </a:schemeClr>
              </a:solidFill>
              <a:prstDash val="sysDot"/>
              <a:round/>
            </a:ln>
            <a:effectLst/>
          </c:spPr>
          <c:marker>
            <c:symbol val="none"/>
          </c:marker>
          <c:cat>
            <c:numRef>
              <c:f>'Materiali aula'!$B$1:$AF$1</c:f>
              <c:numCache>
                <c:formatCode>General</c:formatCode>
                <c:ptCount val="31"/>
                <c:pt idx="0">
                  <c:v>400</c:v>
                </c:pt>
                <c:pt idx="1">
                  <c:v>410</c:v>
                </c:pt>
                <c:pt idx="2">
                  <c:v>420</c:v>
                </c:pt>
                <c:pt idx="3">
                  <c:v>430</c:v>
                </c:pt>
                <c:pt idx="4">
                  <c:v>440</c:v>
                </c:pt>
                <c:pt idx="5">
                  <c:v>450</c:v>
                </c:pt>
                <c:pt idx="6">
                  <c:v>460</c:v>
                </c:pt>
                <c:pt idx="7">
                  <c:v>470</c:v>
                </c:pt>
                <c:pt idx="8">
                  <c:v>480</c:v>
                </c:pt>
                <c:pt idx="9">
                  <c:v>490</c:v>
                </c:pt>
                <c:pt idx="10">
                  <c:v>500</c:v>
                </c:pt>
                <c:pt idx="11">
                  <c:v>510</c:v>
                </c:pt>
                <c:pt idx="12">
                  <c:v>520</c:v>
                </c:pt>
                <c:pt idx="13">
                  <c:v>530</c:v>
                </c:pt>
                <c:pt idx="14">
                  <c:v>540</c:v>
                </c:pt>
                <c:pt idx="15">
                  <c:v>550</c:v>
                </c:pt>
                <c:pt idx="16">
                  <c:v>560</c:v>
                </c:pt>
                <c:pt idx="17">
                  <c:v>570</c:v>
                </c:pt>
                <c:pt idx="18">
                  <c:v>580</c:v>
                </c:pt>
                <c:pt idx="19">
                  <c:v>590</c:v>
                </c:pt>
                <c:pt idx="20">
                  <c:v>600</c:v>
                </c:pt>
                <c:pt idx="21">
                  <c:v>610</c:v>
                </c:pt>
                <c:pt idx="22">
                  <c:v>620</c:v>
                </c:pt>
                <c:pt idx="23">
                  <c:v>630</c:v>
                </c:pt>
                <c:pt idx="24">
                  <c:v>640</c:v>
                </c:pt>
                <c:pt idx="25">
                  <c:v>650</c:v>
                </c:pt>
                <c:pt idx="26">
                  <c:v>660</c:v>
                </c:pt>
                <c:pt idx="27">
                  <c:v>670</c:v>
                </c:pt>
                <c:pt idx="28">
                  <c:v>680</c:v>
                </c:pt>
                <c:pt idx="29">
                  <c:v>690</c:v>
                </c:pt>
                <c:pt idx="30">
                  <c:v>700</c:v>
                </c:pt>
              </c:numCache>
            </c:numRef>
          </c:cat>
          <c:val>
            <c:numRef>
              <c:f>'Materiali aula'!$B$8:$AF$8</c:f>
              <c:numCache>
                <c:formatCode>General</c:formatCode>
                <c:ptCount val="31"/>
                <c:pt idx="0">
                  <c:v>10.08</c:v>
                </c:pt>
                <c:pt idx="1">
                  <c:v>10.43</c:v>
                </c:pt>
                <c:pt idx="2">
                  <c:v>9.94</c:v>
                </c:pt>
                <c:pt idx="3">
                  <c:v>9.64</c:v>
                </c:pt>
                <c:pt idx="4">
                  <c:v>9.92</c:v>
                </c:pt>
                <c:pt idx="5">
                  <c:v>10.07</c:v>
                </c:pt>
                <c:pt idx="6">
                  <c:v>9.94</c:v>
                </c:pt>
                <c:pt idx="7">
                  <c:v>11.31</c:v>
                </c:pt>
                <c:pt idx="8">
                  <c:v>14.28</c:v>
                </c:pt>
                <c:pt idx="9">
                  <c:v>16.09</c:v>
                </c:pt>
                <c:pt idx="10">
                  <c:v>16.88</c:v>
                </c:pt>
                <c:pt idx="11">
                  <c:v>17.37</c:v>
                </c:pt>
                <c:pt idx="12">
                  <c:v>18.149999999999999</c:v>
                </c:pt>
                <c:pt idx="13">
                  <c:v>19.34</c:v>
                </c:pt>
                <c:pt idx="14">
                  <c:v>20.399999999999999</c:v>
                </c:pt>
                <c:pt idx="15">
                  <c:v>21.08</c:v>
                </c:pt>
                <c:pt idx="16">
                  <c:v>22.18</c:v>
                </c:pt>
                <c:pt idx="17">
                  <c:v>25.83</c:v>
                </c:pt>
                <c:pt idx="18">
                  <c:v>31.95</c:v>
                </c:pt>
                <c:pt idx="19">
                  <c:v>36.76</c:v>
                </c:pt>
                <c:pt idx="20">
                  <c:v>38.979999999999997</c:v>
                </c:pt>
                <c:pt idx="21">
                  <c:v>39.79</c:v>
                </c:pt>
                <c:pt idx="22">
                  <c:v>40.14</c:v>
                </c:pt>
                <c:pt idx="23">
                  <c:v>40.36</c:v>
                </c:pt>
                <c:pt idx="24">
                  <c:v>40.54</c:v>
                </c:pt>
                <c:pt idx="25">
                  <c:v>40.770000000000003</c:v>
                </c:pt>
                <c:pt idx="26">
                  <c:v>40.93</c:v>
                </c:pt>
                <c:pt idx="27">
                  <c:v>41.12</c:v>
                </c:pt>
                <c:pt idx="28">
                  <c:v>41.32</c:v>
                </c:pt>
                <c:pt idx="29">
                  <c:v>41.61</c:v>
                </c:pt>
                <c:pt idx="30">
                  <c:v>41.9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8B4C-401D-B60D-57510F633F99}"/>
            </c:ext>
          </c:extLst>
        </c:ser>
        <c:ser>
          <c:idx val="4"/>
          <c:order val="7"/>
          <c:tx>
            <c:strRef>
              <c:f>'Materiali aula'!$A$7</c:f>
              <c:strCache>
                <c:ptCount val="1"/>
                <c:pt idx="0">
                  <c:v>Cattedra</c:v>
                </c:pt>
              </c:strCache>
            </c:strRef>
          </c:tx>
          <c:spPr>
            <a:ln w="25400" cap="rnd">
              <a:solidFill>
                <a:schemeClr val="accent2"/>
              </a:solidFill>
              <a:prstDash val="dash"/>
              <a:round/>
            </a:ln>
            <a:effectLst/>
          </c:spPr>
          <c:marker>
            <c:symbol val="none"/>
          </c:marker>
          <c:cat>
            <c:numRef>
              <c:f>'Materiali aula'!$B$1:$AF$1</c:f>
              <c:numCache>
                <c:formatCode>General</c:formatCode>
                <c:ptCount val="31"/>
                <c:pt idx="0">
                  <c:v>400</c:v>
                </c:pt>
                <c:pt idx="1">
                  <c:v>410</c:v>
                </c:pt>
                <c:pt idx="2">
                  <c:v>420</c:v>
                </c:pt>
                <c:pt idx="3">
                  <c:v>430</c:v>
                </c:pt>
                <c:pt idx="4">
                  <c:v>440</c:v>
                </c:pt>
                <c:pt idx="5">
                  <c:v>450</c:v>
                </c:pt>
                <c:pt idx="6">
                  <c:v>460</c:v>
                </c:pt>
                <c:pt idx="7">
                  <c:v>470</c:v>
                </c:pt>
                <c:pt idx="8">
                  <c:v>480</c:v>
                </c:pt>
                <c:pt idx="9">
                  <c:v>490</c:v>
                </c:pt>
                <c:pt idx="10">
                  <c:v>500</c:v>
                </c:pt>
                <c:pt idx="11">
                  <c:v>510</c:v>
                </c:pt>
                <c:pt idx="12">
                  <c:v>520</c:v>
                </c:pt>
                <c:pt idx="13">
                  <c:v>530</c:v>
                </c:pt>
                <c:pt idx="14">
                  <c:v>540</c:v>
                </c:pt>
                <c:pt idx="15">
                  <c:v>550</c:v>
                </c:pt>
                <c:pt idx="16">
                  <c:v>560</c:v>
                </c:pt>
                <c:pt idx="17">
                  <c:v>570</c:v>
                </c:pt>
                <c:pt idx="18">
                  <c:v>580</c:v>
                </c:pt>
                <c:pt idx="19">
                  <c:v>590</c:v>
                </c:pt>
                <c:pt idx="20">
                  <c:v>600</c:v>
                </c:pt>
                <c:pt idx="21">
                  <c:v>610</c:v>
                </c:pt>
                <c:pt idx="22">
                  <c:v>620</c:v>
                </c:pt>
                <c:pt idx="23">
                  <c:v>630</c:v>
                </c:pt>
                <c:pt idx="24">
                  <c:v>640</c:v>
                </c:pt>
                <c:pt idx="25">
                  <c:v>650</c:v>
                </c:pt>
                <c:pt idx="26">
                  <c:v>660</c:v>
                </c:pt>
                <c:pt idx="27">
                  <c:v>670</c:v>
                </c:pt>
                <c:pt idx="28">
                  <c:v>680</c:v>
                </c:pt>
                <c:pt idx="29">
                  <c:v>690</c:v>
                </c:pt>
                <c:pt idx="30">
                  <c:v>700</c:v>
                </c:pt>
              </c:numCache>
            </c:numRef>
          </c:cat>
          <c:val>
            <c:numRef>
              <c:f>'Materiali aula'!$B$7:$AF$7</c:f>
              <c:numCache>
                <c:formatCode>General</c:formatCode>
                <c:ptCount val="31"/>
                <c:pt idx="0">
                  <c:v>12.94</c:v>
                </c:pt>
                <c:pt idx="1">
                  <c:v>13.09</c:v>
                </c:pt>
                <c:pt idx="2">
                  <c:v>13.07</c:v>
                </c:pt>
                <c:pt idx="3">
                  <c:v>13.11</c:v>
                </c:pt>
                <c:pt idx="4">
                  <c:v>13.16</c:v>
                </c:pt>
                <c:pt idx="5">
                  <c:v>13.24</c:v>
                </c:pt>
                <c:pt idx="6">
                  <c:v>13.18</c:v>
                </c:pt>
                <c:pt idx="7">
                  <c:v>13.18</c:v>
                </c:pt>
                <c:pt idx="8">
                  <c:v>13.15</c:v>
                </c:pt>
                <c:pt idx="9">
                  <c:v>13.14</c:v>
                </c:pt>
                <c:pt idx="10">
                  <c:v>13.08</c:v>
                </c:pt>
                <c:pt idx="11">
                  <c:v>13.01</c:v>
                </c:pt>
                <c:pt idx="12">
                  <c:v>12.92</c:v>
                </c:pt>
                <c:pt idx="13">
                  <c:v>12.86</c:v>
                </c:pt>
                <c:pt idx="14">
                  <c:v>12.72</c:v>
                </c:pt>
                <c:pt idx="15">
                  <c:v>12.46</c:v>
                </c:pt>
                <c:pt idx="16">
                  <c:v>12.12</c:v>
                </c:pt>
                <c:pt idx="17">
                  <c:v>11.88</c:v>
                </c:pt>
                <c:pt idx="18">
                  <c:v>11.74</c:v>
                </c:pt>
                <c:pt idx="19">
                  <c:v>11.65</c:v>
                </c:pt>
                <c:pt idx="20">
                  <c:v>11.48</c:v>
                </c:pt>
                <c:pt idx="21">
                  <c:v>11.34</c:v>
                </c:pt>
                <c:pt idx="22">
                  <c:v>11.24</c:v>
                </c:pt>
                <c:pt idx="23">
                  <c:v>11.25</c:v>
                </c:pt>
                <c:pt idx="24">
                  <c:v>11.27</c:v>
                </c:pt>
                <c:pt idx="25">
                  <c:v>11.36</c:v>
                </c:pt>
                <c:pt idx="26">
                  <c:v>11.49</c:v>
                </c:pt>
                <c:pt idx="27">
                  <c:v>11.56</c:v>
                </c:pt>
                <c:pt idx="28">
                  <c:v>11.49</c:v>
                </c:pt>
                <c:pt idx="29">
                  <c:v>11.36</c:v>
                </c:pt>
                <c:pt idx="30">
                  <c:v>11.19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8B4C-401D-B60D-57510F633F99}"/>
            </c:ext>
          </c:extLst>
        </c:ser>
        <c:ser>
          <c:idx val="8"/>
          <c:order val="8"/>
          <c:tx>
            <c:strRef>
              <c:f>'Materiali aula'!$A$10</c:f>
              <c:strCache>
                <c:ptCount val="1"/>
                <c:pt idx="0">
                  <c:v>Lavagna (telaio)</c:v>
                </c:pt>
              </c:strCache>
            </c:strRef>
          </c:tx>
          <c:spPr>
            <a:ln w="25400" cap="rnd">
              <a:solidFill>
                <a:schemeClr val="accent2">
                  <a:shade val="44000"/>
                </a:schemeClr>
              </a:solidFill>
              <a:prstDash val="lgDashDotDot"/>
              <a:round/>
            </a:ln>
            <a:effectLst/>
          </c:spPr>
          <c:marker>
            <c:symbol val="none"/>
          </c:marker>
          <c:cat>
            <c:numRef>
              <c:f>'Materiali aula'!$B$1:$AF$1</c:f>
              <c:numCache>
                <c:formatCode>General</c:formatCode>
                <c:ptCount val="31"/>
                <c:pt idx="0">
                  <c:v>400</c:v>
                </c:pt>
                <c:pt idx="1">
                  <c:v>410</c:v>
                </c:pt>
                <c:pt idx="2">
                  <c:v>420</c:v>
                </c:pt>
                <c:pt idx="3">
                  <c:v>430</c:v>
                </c:pt>
                <c:pt idx="4">
                  <c:v>440</c:v>
                </c:pt>
                <c:pt idx="5">
                  <c:v>450</c:v>
                </c:pt>
                <c:pt idx="6">
                  <c:v>460</c:v>
                </c:pt>
                <c:pt idx="7">
                  <c:v>470</c:v>
                </c:pt>
                <c:pt idx="8">
                  <c:v>480</c:v>
                </c:pt>
                <c:pt idx="9">
                  <c:v>490</c:v>
                </c:pt>
                <c:pt idx="10">
                  <c:v>500</c:v>
                </c:pt>
                <c:pt idx="11">
                  <c:v>510</c:v>
                </c:pt>
                <c:pt idx="12">
                  <c:v>520</c:v>
                </c:pt>
                <c:pt idx="13">
                  <c:v>530</c:v>
                </c:pt>
                <c:pt idx="14">
                  <c:v>540</c:v>
                </c:pt>
                <c:pt idx="15">
                  <c:v>550</c:v>
                </c:pt>
                <c:pt idx="16">
                  <c:v>560</c:v>
                </c:pt>
                <c:pt idx="17">
                  <c:v>570</c:v>
                </c:pt>
                <c:pt idx="18">
                  <c:v>580</c:v>
                </c:pt>
                <c:pt idx="19">
                  <c:v>590</c:v>
                </c:pt>
                <c:pt idx="20">
                  <c:v>600</c:v>
                </c:pt>
                <c:pt idx="21">
                  <c:v>610</c:v>
                </c:pt>
                <c:pt idx="22">
                  <c:v>620</c:v>
                </c:pt>
                <c:pt idx="23">
                  <c:v>630</c:v>
                </c:pt>
                <c:pt idx="24">
                  <c:v>640</c:v>
                </c:pt>
                <c:pt idx="25">
                  <c:v>650</c:v>
                </c:pt>
                <c:pt idx="26">
                  <c:v>660</c:v>
                </c:pt>
                <c:pt idx="27">
                  <c:v>670</c:v>
                </c:pt>
                <c:pt idx="28">
                  <c:v>680</c:v>
                </c:pt>
                <c:pt idx="29">
                  <c:v>690</c:v>
                </c:pt>
                <c:pt idx="30">
                  <c:v>700</c:v>
                </c:pt>
              </c:numCache>
            </c:numRef>
          </c:cat>
          <c:val>
            <c:numRef>
              <c:f>'Materiali aula'!$B$10:$AF$10</c:f>
              <c:numCache>
                <c:formatCode>General</c:formatCode>
                <c:ptCount val="31"/>
                <c:pt idx="0">
                  <c:v>3.83</c:v>
                </c:pt>
                <c:pt idx="1">
                  <c:v>4.34</c:v>
                </c:pt>
                <c:pt idx="2">
                  <c:v>4.95</c:v>
                </c:pt>
                <c:pt idx="3">
                  <c:v>5.76</c:v>
                </c:pt>
                <c:pt idx="4">
                  <c:v>6.62</c:v>
                </c:pt>
                <c:pt idx="5">
                  <c:v>7.52</c:v>
                </c:pt>
                <c:pt idx="6">
                  <c:v>8.42</c:v>
                </c:pt>
                <c:pt idx="7">
                  <c:v>9.33</c:v>
                </c:pt>
                <c:pt idx="8">
                  <c:v>10.37</c:v>
                </c:pt>
                <c:pt idx="9">
                  <c:v>11.38</c:v>
                </c:pt>
                <c:pt idx="10">
                  <c:v>12.52</c:v>
                </c:pt>
                <c:pt idx="11">
                  <c:v>13.76</c:v>
                </c:pt>
                <c:pt idx="12">
                  <c:v>15.2</c:v>
                </c:pt>
                <c:pt idx="13">
                  <c:v>16.739999999999998</c:v>
                </c:pt>
                <c:pt idx="14">
                  <c:v>18.5</c:v>
                </c:pt>
                <c:pt idx="15">
                  <c:v>20.47</c:v>
                </c:pt>
                <c:pt idx="16">
                  <c:v>22.6</c:v>
                </c:pt>
                <c:pt idx="17">
                  <c:v>24.86</c:v>
                </c:pt>
                <c:pt idx="18">
                  <c:v>27.27</c:v>
                </c:pt>
                <c:pt idx="19">
                  <c:v>29.76</c:v>
                </c:pt>
                <c:pt idx="20">
                  <c:v>32.36</c:v>
                </c:pt>
                <c:pt idx="21">
                  <c:v>34.97</c:v>
                </c:pt>
                <c:pt idx="22">
                  <c:v>37.74</c:v>
                </c:pt>
                <c:pt idx="23">
                  <c:v>40.380000000000003</c:v>
                </c:pt>
                <c:pt idx="24">
                  <c:v>43.07</c:v>
                </c:pt>
                <c:pt idx="25">
                  <c:v>45.9</c:v>
                </c:pt>
                <c:pt idx="26">
                  <c:v>48.43</c:v>
                </c:pt>
                <c:pt idx="27">
                  <c:v>51.17</c:v>
                </c:pt>
                <c:pt idx="28">
                  <c:v>53.82</c:v>
                </c:pt>
                <c:pt idx="29">
                  <c:v>56.19</c:v>
                </c:pt>
                <c:pt idx="30">
                  <c:v>58.73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8B4C-401D-B60D-57510F633F9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67099999"/>
        <c:axId val="667099039"/>
      </c:lineChart>
      <c:catAx>
        <c:axId val="66709999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 algn="ctr" rtl="0"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Bahnschrift" panose="020B0502040204020203" pitchFamily="34" charset="0"/>
                    <a:ea typeface="+mn-ea"/>
                    <a:cs typeface="+mn-cs"/>
                  </a:defRPr>
                </a:pPr>
                <a:r>
                  <a:rPr lang="it-IT"/>
                  <a:t>Lunghezza d'onda [nm] 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 algn="ctr" rtl="0"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Bahnschrift" panose="020B0502040204020203" pitchFamily="34" charset="0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Bahnschrift" panose="020B0502040204020203" pitchFamily="34" charset="0"/>
                <a:ea typeface="+mn-ea"/>
                <a:cs typeface="+mn-cs"/>
              </a:defRPr>
            </a:pPr>
            <a:endParaRPr lang="it-IT"/>
          </a:p>
        </c:txPr>
        <c:crossAx val="667099039"/>
        <c:crosses val="autoZero"/>
        <c:auto val="1"/>
        <c:lblAlgn val="ctr"/>
        <c:lblOffset val="100"/>
        <c:noMultiLvlLbl val="0"/>
      </c:catAx>
      <c:valAx>
        <c:axId val="66709903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 algn="ctr" rtl="0"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Bahnschrift" panose="020B0502040204020203" pitchFamily="34" charset="0"/>
                    <a:ea typeface="+mn-ea"/>
                    <a:cs typeface="+mn-cs"/>
                  </a:defRPr>
                </a:pPr>
                <a:r>
                  <a:rPr lang="it-IT"/>
                  <a:t>Riflettanza [%]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 algn="ctr" rtl="0"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Bahnschrift" panose="020B0502040204020203" pitchFamily="34" charset="0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Bahnschrift" panose="020B0502040204020203" pitchFamily="34" charset="0"/>
                <a:ea typeface="+mn-ea"/>
                <a:cs typeface="+mn-cs"/>
              </a:defRPr>
            </a:pPr>
            <a:endParaRPr lang="it-IT"/>
          </a:p>
        </c:txPr>
        <c:crossAx val="66709999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Bahnschrift" panose="020B0502040204020203" pitchFamily="34" charset="0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>
          <a:latin typeface="Bahnschrift" panose="020B0502040204020203" pitchFamily="34" charset="0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Bahnschrift" panose="020B0502040204020203" pitchFamily="34" charset="0"/>
                <a:ea typeface="+mn-ea"/>
                <a:cs typeface="+mn-cs"/>
              </a:defRPr>
            </a:pPr>
            <a:r>
              <a:rPr lang="it-IT" cap="none" baseline="0">
                <a:solidFill>
                  <a:schemeClr val="tx1"/>
                </a:solidFill>
              </a:rPr>
              <a:t>Electric lighting system performance - Illuminance</a:t>
            </a:r>
          </a:p>
        </c:rich>
      </c:tx>
      <c:layout>
        <c:manualLayout>
          <c:xMode val="edge"/>
          <c:yMode val="edge"/>
          <c:x val="0.17494281865978559"/>
          <c:y val="0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ndard"/>
        <c:varyColors val="0"/>
        <c:ser>
          <c:idx val="5"/>
          <c:order val="0"/>
          <c:tx>
            <c:strRef>
              <c:f>'Electric lighting'!$G$2</c:f>
              <c:strCache>
                <c:ptCount val="1"/>
                <c:pt idx="0">
                  <c:v>Ep_wp</c:v>
                </c:pt>
              </c:strCache>
            </c:strRef>
          </c:tx>
          <c:spPr>
            <a:ln w="22225" cap="rnd">
              <a:noFill/>
              <a:round/>
            </a:ln>
            <a:effectLst/>
          </c:spPr>
          <c:marker>
            <c:symbol val="circle"/>
            <c:size val="6"/>
            <c:spPr>
              <a:solidFill>
                <a:schemeClr val="accent2">
                  <a:tint val="50000"/>
                </a:schemeClr>
              </a:solidFill>
              <a:ln w="9525">
                <a:solidFill>
                  <a:schemeClr val="accent2">
                    <a:tint val="50000"/>
                  </a:schemeClr>
                </a:solidFill>
                <a:round/>
              </a:ln>
              <a:effectLst/>
            </c:spPr>
          </c:marker>
          <c:cat>
            <c:strRef>
              <c:f>'Electric lighting'!$A$3:$A$27</c:f>
              <c:strCache>
                <c:ptCount val="25"/>
                <c:pt idx="0">
                  <c:v>A1</c:v>
                </c:pt>
                <c:pt idx="1">
                  <c:v>A3</c:v>
                </c:pt>
                <c:pt idx="2">
                  <c:v>A5</c:v>
                </c:pt>
                <c:pt idx="3">
                  <c:v>A7</c:v>
                </c:pt>
                <c:pt idx="4">
                  <c:v>A9</c:v>
                </c:pt>
                <c:pt idx="5">
                  <c:v>C1</c:v>
                </c:pt>
                <c:pt idx="6">
                  <c:v>C3</c:v>
                </c:pt>
                <c:pt idx="7">
                  <c:v>C5</c:v>
                </c:pt>
                <c:pt idx="8">
                  <c:v>C7</c:v>
                </c:pt>
                <c:pt idx="9">
                  <c:v>C9</c:v>
                </c:pt>
                <c:pt idx="10">
                  <c:v>E1</c:v>
                </c:pt>
                <c:pt idx="11">
                  <c:v>E3</c:v>
                </c:pt>
                <c:pt idx="12">
                  <c:v>E5</c:v>
                </c:pt>
                <c:pt idx="13">
                  <c:v>E7</c:v>
                </c:pt>
                <c:pt idx="14">
                  <c:v>E9</c:v>
                </c:pt>
                <c:pt idx="15">
                  <c:v>G1</c:v>
                </c:pt>
                <c:pt idx="16">
                  <c:v>G3</c:v>
                </c:pt>
                <c:pt idx="17">
                  <c:v>G5</c:v>
                </c:pt>
                <c:pt idx="18">
                  <c:v>G7</c:v>
                </c:pt>
                <c:pt idx="19">
                  <c:v>G9</c:v>
                </c:pt>
                <c:pt idx="20">
                  <c:v>I1</c:v>
                </c:pt>
                <c:pt idx="21">
                  <c:v>I3</c:v>
                </c:pt>
                <c:pt idx="22">
                  <c:v>I5</c:v>
                </c:pt>
                <c:pt idx="23">
                  <c:v>I7</c:v>
                </c:pt>
                <c:pt idx="24">
                  <c:v>I9</c:v>
                </c:pt>
              </c:strCache>
            </c:strRef>
          </c:cat>
          <c:val>
            <c:numRef>
              <c:f>'Electric lighting'!$G$3:$G$27</c:f>
              <c:numCache>
                <c:formatCode>General</c:formatCode>
                <c:ptCount val="25"/>
                <c:pt idx="0">
                  <c:v>577.29999999999995</c:v>
                </c:pt>
                <c:pt idx="1">
                  <c:v>635.1</c:v>
                </c:pt>
                <c:pt idx="2">
                  <c:v>670.4</c:v>
                </c:pt>
                <c:pt idx="3">
                  <c:v>671.5</c:v>
                </c:pt>
                <c:pt idx="4">
                  <c:v>618.20000000000005</c:v>
                </c:pt>
                <c:pt idx="5">
                  <c:v>563.6</c:v>
                </c:pt>
                <c:pt idx="6">
                  <c:v>613.1</c:v>
                </c:pt>
                <c:pt idx="7">
                  <c:v>644.6</c:v>
                </c:pt>
                <c:pt idx="8">
                  <c:v>635.9</c:v>
                </c:pt>
                <c:pt idx="9">
                  <c:v>599.5</c:v>
                </c:pt>
                <c:pt idx="10" formatCode="0.0">
                  <c:v>562.14</c:v>
                </c:pt>
                <c:pt idx="11">
                  <c:v>603.4</c:v>
                </c:pt>
                <c:pt idx="12">
                  <c:v>627.79999999999995</c:v>
                </c:pt>
                <c:pt idx="13">
                  <c:v>616.79999999999995</c:v>
                </c:pt>
                <c:pt idx="14">
                  <c:v>579.29999999999995</c:v>
                </c:pt>
                <c:pt idx="15" formatCode="0.0">
                  <c:v>543.5</c:v>
                </c:pt>
                <c:pt idx="16">
                  <c:v>590.79999999999995</c:v>
                </c:pt>
                <c:pt idx="17">
                  <c:v>618.70000000000005</c:v>
                </c:pt>
                <c:pt idx="18">
                  <c:v>610.5</c:v>
                </c:pt>
                <c:pt idx="19">
                  <c:v>572.29999999999995</c:v>
                </c:pt>
                <c:pt idx="20">
                  <c:v>524.20000000000005</c:v>
                </c:pt>
                <c:pt idx="21">
                  <c:v>571.1</c:v>
                </c:pt>
                <c:pt idx="22" formatCode="0.0">
                  <c:v>595.1</c:v>
                </c:pt>
                <c:pt idx="23">
                  <c:v>584.4</c:v>
                </c:pt>
                <c:pt idx="24">
                  <c:v>545.9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71A-402B-B9E1-BC922726C0D0}"/>
            </c:ext>
          </c:extLst>
        </c:ser>
        <c:ser>
          <c:idx val="1"/>
          <c:order val="1"/>
          <c:tx>
            <c:strRef>
              <c:f>'Electric lighting'!$C$2</c:f>
              <c:strCache>
                <c:ptCount val="1"/>
                <c:pt idx="0">
                  <c:v>m-EDI_eye</c:v>
                </c:pt>
              </c:strCache>
            </c:strRef>
          </c:tx>
          <c:spPr>
            <a:ln w="19050">
              <a:noFill/>
            </a:ln>
          </c:spPr>
          <c:marker>
            <c:symbol val="square"/>
            <c:size val="6"/>
            <c:spPr>
              <a:solidFill>
                <a:srgbClr val="EB5E30"/>
              </a:solidFill>
              <a:ln w="9525">
                <a:noFill/>
                <a:round/>
              </a:ln>
              <a:effectLst/>
            </c:spPr>
          </c:marker>
          <c:cat>
            <c:strRef>
              <c:f>'Electric lighting'!$A$3:$A$27</c:f>
              <c:strCache>
                <c:ptCount val="25"/>
                <c:pt idx="0">
                  <c:v>A1</c:v>
                </c:pt>
                <c:pt idx="1">
                  <c:v>A3</c:v>
                </c:pt>
                <c:pt idx="2">
                  <c:v>A5</c:v>
                </c:pt>
                <c:pt idx="3">
                  <c:v>A7</c:v>
                </c:pt>
                <c:pt idx="4">
                  <c:v>A9</c:v>
                </c:pt>
                <c:pt idx="5">
                  <c:v>C1</c:v>
                </c:pt>
                <c:pt idx="6">
                  <c:v>C3</c:v>
                </c:pt>
                <c:pt idx="7">
                  <c:v>C5</c:v>
                </c:pt>
                <c:pt idx="8">
                  <c:v>C7</c:v>
                </c:pt>
                <c:pt idx="9">
                  <c:v>C9</c:v>
                </c:pt>
                <c:pt idx="10">
                  <c:v>E1</c:v>
                </c:pt>
                <c:pt idx="11">
                  <c:v>E3</c:v>
                </c:pt>
                <c:pt idx="12">
                  <c:v>E5</c:v>
                </c:pt>
                <c:pt idx="13">
                  <c:v>E7</c:v>
                </c:pt>
                <c:pt idx="14">
                  <c:v>E9</c:v>
                </c:pt>
                <c:pt idx="15">
                  <c:v>G1</c:v>
                </c:pt>
                <c:pt idx="16">
                  <c:v>G3</c:v>
                </c:pt>
                <c:pt idx="17">
                  <c:v>G5</c:v>
                </c:pt>
                <c:pt idx="18">
                  <c:v>G7</c:v>
                </c:pt>
                <c:pt idx="19">
                  <c:v>G9</c:v>
                </c:pt>
                <c:pt idx="20">
                  <c:v>I1</c:v>
                </c:pt>
                <c:pt idx="21">
                  <c:v>I3</c:v>
                </c:pt>
                <c:pt idx="22">
                  <c:v>I5</c:v>
                </c:pt>
                <c:pt idx="23">
                  <c:v>I7</c:v>
                </c:pt>
                <c:pt idx="24">
                  <c:v>I9</c:v>
                </c:pt>
              </c:strCache>
            </c:strRef>
          </c:cat>
          <c:val>
            <c:numRef>
              <c:f>'Electric lighting'!$C$3:$C$27</c:f>
              <c:numCache>
                <c:formatCode>0.0</c:formatCode>
                <c:ptCount val="25"/>
                <c:pt idx="0">
                  <c:v>131.1</c:v>
                </c:pt>
                <c:pt idx="1">
                  <c:v>130.6</c:v>
                </c:pt>
                <c:pt idx="2">
                  <c:v>131.4</c:v>
                </c:pt>
                <c:pt idx="3">
                  <c:v>127</c:v>
                </c:pt>
                <c:pt idx="4">
                  <c:v>134.69999999999999</c:v>
                </c:pt>
                <c:pt idx="5">
                  <c:v>113.6</c:v>
                </c:pt>
                <c:pt idx="6">
                  <c:v>114.8</c:v>
                </c:pt>
                <c:pt idx="7">
                  <c:v>118.5</c:v>
                </c:pt>
                <c:pt idx="8">
                  <c:v>117</c:v>
                </c:pt>
                <c:pt idx="9">
                  <c:v>114</c:v>
                </c:pt>
                <c:pt idx="10">
                  <c:v>107.9</c:v>
                </c:pt>
                <c:pt idx="11">
                  <c:v>110.1</c:v>
                </c:pt>
                <c:pt idx="12">
                  <c:v>112.4</c:v>
                </c:pt>
                <c:pt idx="13">
                  <c:v>109.6</c:v>
                </c:pt>
                <c:pt idx="14">
                  <c:v>104.6</c:v>
                </c:pt>
                <c:pt idx="15">
                  <c:v>109.7</c:v>
                </c:pt>
                <c:pt idx="16">
                  <c:v>113.3</c:v>
                </c:pt>
                <c:pt idx="17">
                  <c:v>114.2</c:v>
                </c:pt>
                <c:pt idx="18">
                  <c:v>112.9</c:v>
                </c:pt>
                <c:pt idx="19">
                  <c:v>108.4</c:v>
                </c:pt>
                <c:pt idx="20">
                  <c:v>110.2</c:v>
                </c:pt>
                <c:pt idx="21">
                  <c:v>112.5</c:v>
                </c:pt>
                <c:pt idx="22">
                  <c:v>114.5</c:v>
                </c:pt>
                <c:pt idx="23">
                  <c:v>115</c:v>
                </c:pt>
                <c:pt idx="24">
                  <c:v>105.6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671A-402B-B9E1-BC922726C0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1452336"/>
        <c:axId val="1421452816"/>
      </c:lineChart>
      <c:catAx>
        <c:axId val="142145233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Bahnschrift" panose="020B0502040204020203" pitchFamily="34" charset="0"/>
                <a:ea typeface="+mn-ea"/>
                <a:cs typeface="+mn-cs"/>
              </a:defRPr>
            </a:pPr>
            <a:endParaRPr lang="it-IT"/>
          </a:p>
        </c:txPr>
        <c:crossAx val="1421452816"/>
        <c:crosses val="autoZero"/>
        <c:auto val="1"/>
        <c:lblAlgn val="ctr"/>
        <c:lblOffset val="100"/>
        <c:noMultiLvlLbl val="0"/>
      </c:catAx>
      <c:valAx>
        <c:axId val="1421452816"/>
        <c:scaling>
          <c:orientation val="minMax"/>
          <c:max val="1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cap="all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Bahnschrift" panose="020B0502040204020203" pitchFamily="34" charset="0"/>
                    <a:ea typeface="+mn-ea"/>
                    <a:cs typeface="+mn-cs"/>
                  </a:defRPr>
                </a:pPr>
                <a:r>
                  <a:rPr lang="it-IT" cap="none" baseline="0"/>
                  <a:t>Photopic - Melanopic Illuminance </a:t>
                </a:r>
                <a:r>
                  <a:rPr lang="it-IT" sz="900" cap="none" baseline="0"/>
                  <a:t>(lx)</a:t>
                </a:r>
                <a:endParaRPr lang="it-IT" cap="none" baseline="0"/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in"/>
        <c:minorTickMark val="in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Bahnschrift" panose="020B0502040204020203" pitchFamily="34" charset="0"/>
                <a:ea typeface="+mn-ea"/>
                <a:cs typeface="+mn-cs"/>
              </a:defRPr>
            </a:pPr>
            <a:endParaRPr lang="it-IT"/>
          </a:p>
        </c:txPr>
        <c:crossAx val="14214523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8.0043467732553941E-2"/>
          <c:y val="0.11978534941944069"/>
          <c:w val="0.2269316951865086"/>
          <c:h val="5.846354619129803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Bahnschrift" panose="020B0502040204020203" pitchFamily="34" charset="0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lt1"/>
    </a:solidFill>
    <a:ln w="9525" cap="flat" cmpd="sng" algn="ctr">
      <a:noFill/>
      <a:round/>
    </a:ln>
    <a:effectLst/>
  </c:spPr>
  <c:txPr>
    <a:bodyPr/>
    <a:lstStyle/>
    <a:p>
      <a:pPr>
        <a:defRPr>
          <a:latin typeface="Bahnschrift" panose="020B0502040204020203" pitchFamily="34" charset="0"/>
        </a:defRPr>
      </a:pPr>
      <a:endParaRPr lang="it-IT"/>
    </a:p>
  </c:txPr>
  <c:printSettings>
    <c:headerFooter/>
    <c:pageMargins b="0.75" l="0.7" r="0.7" t="0.75" header="0.3" footer="0.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Bahnschrift" panose="020B0502040204020203" pitchFamily="34" charset="0"/>
                <a:ea typeface="+mn-ea"/>
                <a:cs typeface="+mn-cs"/>
              </a:defRPr>
            </a:pPr>
            <a:r>
              <a:rPr lang="it-IT" cap="none" baseline="0">
                <a:solidFill>
                  <a:schemeClr val="tx1"/>
                </a:solidFill>
              </a:rPr>
              <a:t>Electric lighting system performance - ratios</a:t>
            </a:r>
          </a:p>
        </c:rich>
      </c:tx>
      <c:layout>
        <c:manualLayout>
          <c:xMode val="edge"/>
          <c:yMode val="edge"/>
          <c:x val="0.1933486714975845"/>
          <c:y val="0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all" spc="120" normalizeH="0" baseline="0">
              <a:solidFill>
                <a:schemeClr val="tx1">
                  <a:lumMod val="65000"/>
                  <a:lumOff val="35000"/>
                </a:schemeClr>
              </a:solidFill>
              <a:latin typeface="Bahnschrift" panose="020B0502040204020203" pitchFamily="34" charset="0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'Electric lighting'!$D$30</c:f>
              <c:strCache>
                <c:ptCount val="1"/>
                <c:pt idx="0">
                  <c:v>Ep_eye/Ep_wp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diamond"/>
            <c:size val="6"/>
            <c:spPr>
              <a:solidFill>
                <a:srgbClr val="EB5E30"/>
              </a:solidFill>
              <a:ln w="9525">
                <a:noFill/>
                <a:round/>
              </a:ln>
              <a:effectLst/>
            </c:spPr>
          </c:marker>
          <c:cat>
            <c:strRef>
              <c:f>'Electric lighting'!$A$31:$A$55</c:f>
              <c:strCache>
                <c:ptCount val="25"/>
                <c:pt idx="0">
                  <c:v>A1</c:v>
                </c:pt>
                <c:pt idx="1">
                  <c:v>A3</c:v>
                </c:pt>
                <c:pt idx="2">
                  <c:v>A5</c:v>
                </c:pt>
                <c:pt idx="3">
                  <c:v>A7</c:v>
                </c:pt>
                <c:pt idx="4">
                  <c:v>A9</c:v>
                </c:pt>
                <c:pt idx="5">
                  <c:v>C1</c:v>
                </c:pt>
                <c:pt idx="6">
                  <c:v>C3</c:v>
                </c:pt>
                <c:pt idx="7">
                  <c:v>C5</c:v>
                </c:pt>
                <c:pt idx="8">
                  <c:v>C7</c:v>
                </c:pt>
                <c:pt idx="9">
                  <c:v>C9</c:v>
                </c:pt>
                <c:pt idx="10">
                  <c:v>E1</c:v>
                </c:pt>
                <c:pt idx="11">
                  <c:v>E3</c:v>
                </c:pt>
                <c:pt idx="12">
                  <c:v>E5</c:v>
                </c:pt>
                <c:pt idx="13">
                  <c:v>E7</c:v>
                </c:pt>
                <c:pt idx="14">
                  <c:v>E9</c:v>
                </c:pt>
                <c:pt idx="15">
                  <c:v>G1</c:v>
                </c:pt>
                <c:pt idx="16">
                  <c:v>G3</c:v>
                </c:pt>
                <c:pt idx="17">
                  <c:v>G5</c:v>
                </c:pt>
                <c:pt idx="18">
                  <c:v>G7</c:v>
                </c:pt>
                <c:pt idx="19">
                  <c:v>G9</c:v>
                </c:pt>
                <c:pt idx="20">
                  <c:v>I1</c:v>
                </c:pt>
                <c:pt idx="21">
                  <c:v>I3</c:v>
                </c:pt>
                <c:pt idx="22">
                  <c:v>I5</c:v>
                </c:pt>
                <c:pt idx="23">
                  <c:v>I7</c:v>
                </c:pt>
                <c:pt idx="24">
                  <c:v>I9</c:v>
                </c:pt>
              </c:strCache>
            </c:strRef>
          </c:cat>
          <c:val>
            <c:numRef>
              <c:f>'Electric lighting'!$D$31:$D$55</c:f>
              <c:numCache>
                <c:formatCode>0.00</c:formatCode>
                <c:ptCount val="25"/>
                <c:pt idx="0">
                  <c:v>0.44777412090767371</c:v>
                </c:pt>
                <c:pt idx="1">
                  <c:v>0.40292867264997639</c:v>
                </c:pt>
                <c:pt idx="2">
                  <c:v>0.38559069212410502</c:v>
                </c:pt>
                <c:pt idx="3">
                  <c:v>0.37155621742367834</c:v>
                </c:pt>
                <c:pt idx="4">
                  <c:v>0.42914914267227433</c:v>
                </c:pt>
                <c:pt idx="5">
                  <c:v>0.406139105748758</c:v>
                </c:pt>
                <c:pt idx="6">
                  <c:v>0.37840482792366659</c:v>
                </c:pt>
                <c:pt idx="7">
                  <c:v>0.37216878684455473</c:v>
                </c:pt>
                <c:pt idx="8">
                  <c:v>0.37348639723226923</c:v>
                </c:pt>
                <c:pt idx="9">
                  <c:v>0.38665554628857385</c:v>
                </c:pt>
                <c:pt idx="10">
                  <c:v>0.39065001601024657</c:v>
                </c:pt>
                <c:pt idx="11">
                  <c:v>0.37106397083195231</c:v>
                </c:pt>
                <c:pt idx="12">
                  <c:v>0.36635871296591271</c:v>
                </c:pt>
                <c:pt idx="13">
                  <c:v>0.36202983138780809</c:v>
                </c:pt>
                <c:pt idx="14">
                  <c:v>0.37027446918694978</c:v>
                </c:pt>
                <c:pt idx="15">
                  <c:v>0.40993560257589701</c:v>
                </c:pt>
                <c:pt idx="16">
                  <c:v>0.38811780636425192</c:v>
                </c:pt>
                <c:pt idx="17">
                  <c:v>0.37643445935025049</c:v>
                </c:pt>
                <c:pt idx="18">
                  <c:v>0.37723177723177725</c:v>
                </c:pt>
                <c:pt idx="19">
                  <c:v>0.38598637078455361</c:v>
                </c:pt>
                <c:pt idx="20">
                  <c:v>0.42960702022128955</c:v>
                </c:pt>
                <c:pt idx="21">
                  <c:v>0.4037821747504815</c:v>
                </c:pt>
                <c:pt idx="22">
                  <c:v>0.39405141992942361</c:v>
                </c:pt>
                <c:pt idx="23">
                  <c:v>0.40417522245037646</c:v>
                </c:pt>
                <c:pt idx="24">
                  <c:v>0.39915735482689141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3EF-4836-80EF-F4B5EC644F1A}"/>
            </c:ext>
          </c:extLst>
        </c:ser>
        <c:ser>
          <c:idx val="5"/>
          <c:order val="1"/>
          <c:tx>
            <c:strRef>
              <c:f>'Electric lighting'!$E$30</c:f>
              <c:strCache>
                <c:ptCount val="1"/>
                <c:pt idx="0">
                  <c:v>M/P_eye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6"/>
            <c:spPr>
              <a:solidFill>
                <a:schemeClr val="accent2">
                  <a:tint val="50000"/>
                </a:schemeClr>
              </a:solidFill>
              <a:ln w="9525">
                <a:solidFill>
                  <a:schemeClr val="accent2">
                    <a:tint val="50000"/>
                  </a:schemeClr>
                </a:solidFill>
                <a:round/>
              </a:ln>
              <a:effectLst/>
            </c:spPr>
          </c:marker>
          <c:cat>
            <c:strRef>
              <c:f>'Electric lighting'!$A$31:$A$55</c:f>
              <c:strCache>
                <c:ptCount val="25"/>
                <c:pt idx="0">
                  <c:v>A1</c:v>
                </c:pt>
                <c:pt idx="1">
                  <c:v>A3</c:v>
                </c:pt>
                <c:pt idx="2">
                  <c:v>A5</c:v>
                </c:pt>
                <c:pt idx="3">
                  <c:v>A7</c:v>
                </c:pt>
                <c:pt idx="4">
                  <c:v>A9</c:v>
                </c:pt>
                <c:pt idx="5">
                  <c:v>C1</c:v>
                </c:pt>
                <c:pt idx="6">
                  <c:v>C3</c:v>
                </c:pt>
                <c:pt idx="7">
                  <c:v>C5</c:v>
                </c:pt>
                <c:pt idx="8">
                  <c:v>C7</c:v>
                </c:pt>
                <c:pt idx="9">
                  <c:v>C9</c:v>
                </c:pt>
                <c:pt idx="10">
                  <c:v>E1</c:v>
                </c:pt>
                <c:pt idx="11">
                  <c:v>E3</c:v>
                </c:pt>
                <c:pt idx="12">
                  <c:v>E5</c:v>
                </c:pt>
                <c:pt idx="13">
                  <c:v>E7</c:v>
                </c:pt>
                <c:pt idx="14">
                  <c:v>E9</c:v>
                </c:pt>
                <c:pt idx="15">
                  <c:v>G1</c:v>
                </c:pt>
                <c:pt idx="16">
                  <c:v>G3</c:v>
                </c:pt>
                <c:pt idx="17">
                  <c:v>G5</c:v>
                </c:pt>
                <c:pt idx="18">
                  <c:v>G7</c:v>
                </c:pt>
                <c:pt idx="19">
                  <c:v>G9</c:v>
                </c:pt>
                <c:pt idx="20">
                  <c:v>I1</c:v>
                </c:pt>
                <c:pt idx="21">
                  <c:v>I3</c:v>
                </c:pt>
                <c:pt idx="22">
                  <c:v>I5</c:v>
                </c:pt>
                <c:pt idx="23">
                  <c:v>I7</c:v>
                </c:pt>
                <c:pt idx="24">
                  <c:v>I9</c:v>
                </c:pt>
              </c:strCache>
            </c:strRef>
          </c:cat>
          <c:val>
            <c:numRef>
              <c:f>'Electric lighting'!$E$31:$E$55</c:f>
              <c:numCache>
                <c:formatCode>0.00</c:formatCode>
                <c:ptCount val="25"/>
                <c:pt idx="0">
                  <c:v>0.50715667311411994</c:v>
                </c:pt>
                <c:pt idx="1">
                  <c:v>0.51035560765924182</c:v>
                </c:pt>
                <c:pt idx="2">
                  <c:v>0.50831721470019342</c:v>
                </c:pt>
                <c:pt idx="3">
                  <c:v>0.50901803607214424</c:v>
                </c:pt>
                <c:pt idx="4">
                  <c:v>0.5077271013946475</c:v>
                </c:pt>
                <c:pt idx="5">
                  <c:v>0.49628658802970727</c:v>
                </c:pt>
                <c:pt idx="6">
                  <c:v>0.49482758620689654</c:v>
                </c:pt>
                <c:pt idx="7">
                  <c:v>0.49395581492288454</c:v>
                </c:pt>
                <c:pt idx="8">
                  <c:v>0.49263157894736842</c:v>
                </c:pt>
                <c:pt idx="9">
                  <c:v>0.49180327868852458</c:v>
                </c:pt>
                <c:pt idx="10">
                  <c:v>0.49134790528233158</c:v>
                </c:pt>
                <c:pt idx="11">
                  <c:v>0.49173738276016077</c:v>
                </c:pt>
                <c:pt idx="12">
                  <c:v>0.48869565217391309</c:v>
                </c:pt>
                <c:pt idx="13">
                  <c:v>0.4908195253022839</c:v>
                </c:pt>
                <c:pt idx="14">
                  <c:v>0.48764568764568761</c:v>
                </c:pt>
                <c:pt idx="15">
                  <c:v>0.49236983842010773</c:v>
                </c:pt>
                <c:pt idx="16">
                  <c:v>0.49411251635412118</c:v>
                </c:pt>
                <c:pt idx="17">
                  <c:v>0.49033920137398024</c:v>
                </c:pt>
                <c:pt idx="18">
                  <c:v>0.4902301346070343</c:v>
                </c:pt>
                <c:pt idx="19">
                  <c:v>0.49071978270710731</c:v>
                </c:pt>
                <c:pt idx="20">
                  <c:v>0.48934280639431621</c:v>
                </c:pt>
                <c:pt idx="21">
                  <c:v>0.48785776235906331</c:v>
                </c:pt>
                <c:pt idx="22">
                  <c:v>0.48827292110874199</c:v>
                </c:pt>
                <c:pt idx="23">
                  <c:v>0.4868755292125318</c:v>
                </c:pt>
                <c:pt idx="24">
                  <c:v>0.48462597521798989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3EF-4836-80EF-F4B5EC644F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1452336"/>
        <c:axId val="1421452816"/>
      </c:lineChart>
      <c:catAx>
        <c:axId val="142145233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Bahnschrift" panose="020B0502040204020203" pitchFamily="34" charset="0"/>
                <a:ea typeface="+mn-ea"/>
                <a:cs typeface="+mn-cs"/>
              </a:defRPr>
            </a:pPr>
            <a:endParaRPr lang="it-IT"/>
          </a:p>
        </c:txPr>
        <c:crossAx val="1421452816"/>
        <c:crosses val="autoZero"/>
        <c:auto val="1"/>
        <c:lblAlgn val="ctr"/>
        <c:lblOffset val="100"/>
        <c:noMultiLvlLbl val="0"/>
      </c:catAx>
      <c:valAx>
        <c:axId val="1421452816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cap="all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Bahnschrift" panose="020B0502040204020203" pitchFamily="34" charset="0"/>
                    <a:ea typeface="+mn-ea"/>
                    <a:cs typeface="+mn-cs"/>
                  </a:defRPr>
                </a:pPr>
                <a:r>
                  <a:rPr lang="it-IT" cap="none" baseline="0"/>
                  <a:t>[-]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cap="all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Bahnschrift" panose="020B0502040204020203" pitchFamily="34" charset="0"/>
                  <a:ea typeface="+mn-ea"/>
                  <a:cs typeface="+mn-cs"/>
                </a:defRPr>
              </a:pPr>
              <a:endParaRPr lang="it-IT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Bahnschrift" panose="020B0502040204020203" pitchFamily="34" charset="0"/>
                <a:ea typeface="+mn-ea"/>
                <a:cs typeface="+mn-cs"/>
              </a:defRPr>
            </a:pPr>
            <a:endParaRPr lang="it-IT"/>
          </a:p>
        </c:txPr>
        <c:crossAx val="14214523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Bahnschrift" panose="020B0502040204020203" pitchFamily="34" charset="0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lt1"/>
    </a:solidFill>
    <a:ln w="9525" cap="flat" cmpd="sng" algn="ctr">
      <a:noFill/>
      <a:round/>
    </a:ln>
    <a:effectLst/>
  </c:spPr>
  <c:txPr>
    <a:bodyPr/>
    <a:lstStyle/>
    <a:p>
      <a:pPr>
        <a:defRPr>
          <a:latin typeface="Bahnschrift" panose="020B0502040204020203" pitchFamily="34" charset="0"/>
        </a:defRPr>
      </a:pPr>
      <a:endParaRPr lang="it-IT"/>
    </a:p>
  </c:txPr>
  <c:printSettings>
    <c:headerFooter/>
    <c:pageMargins b="0.75" l="0.7" r="0.7" t="0.75" header="0.3" footer="0.3"/>
    <c:pageSetup orientation="portrait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'LN+LA_CS'!$B$1</c:f>
              <c:strCache>
                <c:ptCount val="1"/>
                <c:pt idx="0">
                  <c:v>&gt;500</c:v>
                </c:pt>
              </c:strCache>
            </c:strRef>
          </c:tx>
          <c:spPr>
            <a:solidFill>
              <a:srgbClr val="EB5E30"/>
            </a:solidFill>
            <a:ln>
              <a:noFill/>
            </a:ln>
            <a:effectLst/>
          </c:spPr>
          <c:invertIfNegative val="0"/>
          <c:cat>
            <c:numRef>
              <c:f>'LN+LA_CS'!$A$2:$A$31</c:f>
              <c:numCache>
                <c:formatCode>_(* #,##0.00_);_(* \(#,##0.00\);_(* "-"??_);_(@_)</c:formatCode>
                <c:ptCount val="30"/>
                <c:pt idx="0">
                  <c:v>8.3000000000000007</c:v>
                </c:pt>
                <c:pt idx="1">
                  <c:v>9.3000000000000007</c:v>
                </c:pt>
                <c:pt idx="2">
                  <c:v>10.3</c:v>
                </c:pt>
                <c:pt idx="3">
                  <c:v>11.3</c:v>
                </c:pt>
                <c:pt idx="4">
                  <c:v>12.3</c:v>
                </c:pt>
                <c:pt idx="5">
                  <c:v>13.3</c:v>
                </c:pt>
                <c:pt idx="6">
                  <c:v>14.3</c:v>
                </c:pt>
                <c:pt idx="7">
                  <c:v>15.3</c:v>
                </c:pt>
                <c:pt idx="8">
                  <c:v>16.3</c:v>
                </c:pt>
                <c:pt idx="9">
                  <c:v>17.3</c:v>
                </c:pt>
                <c:pt idx="10">
                  <c:v>8.3000000000000007</c:v>
                </c:pt>
                <c:pt idx="11">
                  <c:v>9.3000000000000007</c:v>
                </c:pt>
                <c:pt idx="12">
                  <c:v>10.3</c:v>
                </c:pt>
                <c:pt idx="13">
                  <c:v>11.3</c:v>
                </c:pt>
                <c:pt idx="14">
                  <c:v>12.3</c:v>
                </c:pt>
                <c:pt idx="15">
                  <c:v>13.3</c:v>
                </c:pt>
                <c:pt idx="16">
                  <c:v>14.3</c:v>
                </c:pt>
                <c:pt idx="17">
                  <c:v>15.3</c:v>
                </c:pt>
                <c:pt idx="18">
                  <c:v>16.3</c:v>
                </c:pt>
                <c:pt idx="19">
                  <c:v>17.3</c:v>
                </c:pt>
                <c:pt idx="20">
                  <c:v>7.3</c:v>
                </c:pt>
                <c:pt idx="21">
                  <c:v>8.3000000000000007</c:v>
                </c:pt>
                <c:pt idx="22">
                  <c:v>9.3000000000000007</c:v>
                </c:pt>
                <c:pt idx="23">
                  <c:v>10.3</c:v>
                </c:pt>
                <c:pt idx="24">
                  <c:v>11.3</c:v>
                </c:pt>
                <c:pt idx="25">
                  <c:v>12.3</c:v>
                </c:pt>
                <c:pt idx="26">
                  <c:v>13.3</c:v>
                </c:pt>
                <c:pt idx="27">
                  <c:v>14.3</c:v>
                </c:pt>
                <c:pt idx="28">
                  <c:v>15.3</c:v>
                </c:pt>
                <c:pt idx="29">
                  <c:v>16.3</c:v>
                </c:pt>
              </c:numCache>
            </c:numRef>
          </c:cat>
          <c:val>
            <c:numRef>
              <c:f>'LN+LA_CS'!$B$2:$B$31</c:f>
              <c:numCache>
                <c:formatCode>General</c:formatCode>
                <c:ptCount val="30"/>
                <c:pt idx="0">
                  <c:v>25</c:v>
                </c:pt>
                <c:pt idx="1">
                  <c:v>25</c:v>
                </c:pt>
                <c:pt idx="2">
                  <c:v>25</c:v>
                </c:pt>
                <c:pt idx="3">
                  <c:v>25</c:v>
                </c:pt>
                <c:pt idx="4">
                  <c:v>25</c:v>
                </c:pt>
                <c:pt idx="5">
                  <c:v>25</c:v>
                </c:pt>
                <c:pt idx="6">
                  <c:v>25</c:v>
                </c:pt>
                <c:pt idx="7">
                  <c:v>25</c:v>
                </c:pt>
                <c:pt idx="8">
                  <c:v>25</c:v>
                </c:pt>
                <c:pt idx="9">
                  <c:v>25</c:v>
                </c:pt>
                <c:pt idx="10">
                  <c:v>25</c:v>
                </c:pt>
                <c:pt idx="11">
                  <c:v>25</c:v>
                </c:pt>
                <c:pt idx="12">
                  <c:v>25</c:v>
                </c:pt>
                <c:pt idx="13">
                  <c:v>25</c:v>
                </c:pt>
                <c:pt idx="14">
                  <c:v>25</c:v>
                </c:pt>
                <c:pt idx="15">
                  <c:v>25</c:v>
                </c:pt>
                <c:pt idx="16">
                  <c:v>25</c:v>
                </c:pt>
                <c:pt idx="17">
                  <c:v>25</c:v>
                </c:pt>
                <c:pt idx="18">
                  <c:v>25</c:v>
                </c:pt>
                <c:pt idx="19">
                  <c:v>25</c:v>
                </c:pt>
                <c:pt idx="20">
                  <c:v>25</c:v>
                </c:pt>
                <c:pt idx="21">
                  <c:v>25</c:v>
                </c:pt>
                <c:pt idx="22">
                  <c:v>25</c:v>
                </c:pt>
                <c:pt idx="23">
                  <c:v>25</c:v>
                </c:pt>
                <c:pt idx="24">
                  <c:v>25</c:v>
                </c:pt>
                <c:pt idx="25">
                  <c:v>25</c:v>
                </c:pt>
                <c:pt idx="26">
                  <c:v>25</c:v>
                </c:pt>
                <c:pt idx="27">
                  <c:v>25</c:v>
                </c:pt>
                <c:pt idx="28">
                  <c:v>25</c:v>
                </c:pt>
                <c:pt idx="29">
                  <c:v>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66B-4B34-BF72-C7AADE18B0AB}"/>
            </c:ext>
          </c:extLst>
        </c:ser>
        <c:ser>
          <c:idx val="1"/>
          <c:order val="1"/>
          <c:tx>
            <c:strRef>
              <c:f>'LN+LA_CS'!$C$1</c:f>
              <c:strCache>
                <c:ptCount val="1"/>
                <c:pt idx="0">
                  <c:v>&lt;500</c:v>
                </c:pt>
              </c:strCache>
            </c:strRef>
          </c:tx>
          <c:spPr>
            <a:solidFill>
              <a:schemeClr val="tx1">
                <a:lumMod val="95000"/>
                <a:lumOff val="5000"/>
              </a:schemeClr>
            </a:solidFill>
            <a:ln>
              <a:noFill/>
            </a:ln>
            <a:effectLst/>
          </c:spPr>
          <c:invertIfNegative val="0"/>
          <c:cat>
            <c:numRef>
              <c:f>'LN+LA_CS'!$A$2:$A$31</c:f>
              <c:numCache>
                <c:formatCode>_(* #,##0.00_);_(* \(#,##0.00\);_(* "-"??_);_(@_)</c:formatCode>
                <c:ptCount val="30"/>
                <c:pt idx="0">
                  <c:v>8.3000000000000007</c:v>
                </c:pt>
                <c:pt idx="1">
                  <c:v>9.3000000000000007</c:v>
                </c:pt>
                <c:pt idx="2">
                  <c:v>10.3</c:v>
                </c:pt>
                <c:pt idx="3">
                  <c:v>11.3</c:v>
                </c:pt>
                <c:pt idx="4">
                  <c:v>12.3</c:v>
                </c:pt>
                <c:pt idx="5">
                  <c:v>13.3</c:v>
                </c:pt>
                <c:pt idx="6">
                  <c:v>14.3</c:v>
                </c:pt>
                <c:pt idx="7">
                  <c:v>15.3</c:v>
                </c:pt>
                <c:pt idx="8">
                  <c:v>16.3</c:v>
                </c:pt>
                <c:pt idx="9">
                  <c:v>17.3</c:v>
                </c:pt>
                <c:pt idx="10">
                  <c:v>8.3000000000000007</c:v>
                </c:pt>
                <c:pt idx="11">
                  <c:v>9.3000000000000007</c:v>
                </c:pt>
                <c:pt idx="12">
                  <c:v>10.3</c:v>
                </c:pt>
                <c:pt idx="13">
                  <c:v>11.3</c:v>
                </c:pt>
                <c:pt idx="14">
                  <c:v>12.3</c:v>
                </c:pt>
                <c:pt idx="15">
                  <c:v>13.3</c:v>
                </c:pt>
                <c:pt idx="16">
                  <c:v>14.3</c:v>
                </c:pt>
                <c:pt idx="17">
                  <c:v>15.3</c:v>
                </c:pt>
                <c:pt idx="18">
                  <c:v>16.3</c:v>
                </c:pt>
                <c:pt idx="19">
                  <c:v>17.3</c:v>
                </c:pt>
                <c:pt idx="20">
                  <c:v>7.3</c:v>
                </c:pt>
                <c:pt idx="21">
                  <c:v>8.3000000000000007</c:v>
                </c:pt>
                <c:pt idx="22">
                  <c:v>9.3000000000000007</c:v>
                </c:pt>
                <c:pt idx="23">
                  <c:v>10.3</c:v>
                </c:pt>
                <c:pt idx="24">
                  <c:v>11.3</c:v>
                </c:pt>
                <c:pt idx="25">
                  <c:v>12.3</c:v>
                </c:pt>
                <c:pt idx="26">
                  <c:v>13.3</c:v>
                </c:pt>
                <c:pt idx="27">
                  <c:v>14.3</c:v>
                </c:pt>
                <c:pt idx="28">
                  <c:v>15.3</c:v>
                </c:pt>
                <c:pt idx="29">
                  <c:v>16.3</c:v>
                </c:pt>
              </c:numCache>
            </c:numRef>
          </c:cat>
          <c:val>
            <c:numRef>
              <c:f>'LN+LA_CS'!$C$2:$C$31</c:f>
              <c:numCache>
                <c:formatCode>General</c:formatCode>
                <c:ptCount val="3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66B-4B34-BF72-C7AADE18B0A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556705375"/>
        <c:axId val="1"/>
      </c:barChart>
      <c:catAx>
        <c:axId val="556705375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bg1"/>
                    </a:solidFill>
                    <a:latin typeface="Bahnschrift" panose="020B0502040204020203" pitchFamily="34" charset="0"/>
                    <a:ea typeface="+mn-ea"/>
                    <a:cs typeface="+mn-cs"/>
                  </a:defRPr>
                </a:pPr>
                <a:r>
                  <a:rPr lang="it-IT">
                    <a:solidFill>
                      <a:schemeClr val="bg1"/>
                    </a:solidFill>
                  </a:rPr>
                  <a:t>.</a:t>
                </a:r>
              </a:p>
            </c:rich>
          </c:tx>
          <c:layout>
            <c:manualLayout>
              <c:xMode val="edge"/>
              <c:yMode val="edge"/>
              <c:x val="0.50949939613526574"/>
              <c:y val="0.919541910331384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bg1"/>
                  </a:solidFill>
                  <a:latin typeface="Bahnschrift" panose="020B0502040204020203" pitchFamily="34" charset="0"/>
                  <a:ea typeface="+mn-ea"/>
                  <a:cs typeface="+mn-cs"/>
                </a:defRPr>
              </a:pPr>
              <a:endParaRPr lang="it-IT"/>
            </a:p>
          </c:txPr>
        </c:title>
        <c:numFmt formatCode="_(* #,##0.00_);_(* \(#,##0.00\);_(* &quot;-&quot;??_);_(@_)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Bahnschrift" panose="020B0502040204020203" pitchFamily="34" charset="0"/>
                <a:ea typeface="+mn-ea"/>
                <a:cs typeface="+mn-cs"/>
              </a:defRPr>
            </a:pPr>
            <a:endParaRPr lang="it-IT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  <c:max val="25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Bahnschrift" panose="020B0502040204020203" pitchFamily="34" charset="0"/>
                    <a:ea typeface="+mn-ea"/>
                    <a:cs typeface="+mn-cs"/>
                  </a:defRPr>
                </a:pPr>
                <a:r>
                  <a:rPr lang="it-IT"/>
                  <a:t>n° di posti considerati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Bahnschrift" panose="020B0502040204020203" pitchFamily="34" charset="0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Bahnschrift" panose="020B0502040204020203" pitchFamily="34" charset="0"/>
                <a:ea typeface="+mn-ea"/>
                <a:cs typeface="+mn-cs"/>
              </a:defRPr>
            </a:pPr>
            <a:endParaRPr lang="it-IT"/>
          </a:p>
        </c:txPr>
        <c:crossAx val="556705375"/>
        <c:crosses val="autoZero"/>
        <c:crossBetween val="between"/>
        <c:majorUnit val="5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ysClr val="windowText" lastClr="000000"/>
              </a:solidFill>
              <a:latin typeface="Bahnschrift" panose="020B0502040204020203" pitchFamily="34" charset="0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200">
          <a:solidFill>
            <a:sysClr val="windowText" lastClr="000000"/>
          </a:solidFill>
          <a:latin typeface="Bahnschrift" panose="020B0502040204020203" pitchFamily="34" charset="0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'LN+LA_CS'!$B$33</c:f>
              <c:strCache>
                <c:ptCount val="1"/>
                <c:pt idx="0">
                  <c:v>&gt;163</c:v>
                </c:pt>
              </c:strCache>
            </c:strRef>
          </c:tx>
          <c:spPr>
            <a:solidFill>
              <a:srgbClr val="EB5E30"/>
            </a:solidFill>
            <a:ln>
              <a:noFill/>
            </a:ln>
            <a:effectLst/>
          </c:spPr>
          <c:invertIfNegative val="0"/>
          <c:cat>
            <c:numRef>
              <c:f>'LN+LA_CS'!$A$2:$A$31</c:f>
              <c:numCache>
                <c:formatCode>_(* #,##0.00_);_(* \(#,##0.00\);_(* "-"??_);_(@_)</c:formatCode>
                <c:ptCount val="30"/>
                <c:pt idx="0">
                  <c:v>8.3000000000000007</c:v>
                </c:pt>
                <c:pt idx="1">
                  <c:v>9.3000000000000007</c:v>
                </c:pt>
                <c:pt idx="2">
                  <c:v>10.3</c:v>
                </c:pt>
                <c:pt idx="3">
                  <c:v>11.3</c:v>
                </c:pt>
                <c:pt idx="4">
                  <c:v>12.3</c:v>
                </c:pt>
                <c:pt idx="5">
                  <c:v>13.3</c:v>
                </c:pt>
                <c:pt idx="6">
                  <c:v>14.3</c:v>
                </c:pt>
                <c:pt idx="7">
                  <c:v>15.3</c:v>
                </c:pt>
                <c:pt idx="8">
                  <c:v>16.3</c:v>
                </c:pt>
                <c:pt idx="9">
                  <c:v>17.3</c:v>
                </c:pt>
                <c:pt idx="10">
                  <c:v>8.3000000000000007</c:v>
                </c:pt>
                <c:pt idx="11">
                  <c:v>9.3000000000000007</c:v>
                </c:pt>
                <c:pt idx="12">
                  <c:v>10.3</c:v>
                </c:pt>
                <c:pt idx="13">
                  <c:v>11.3</c:v>
                </c:pt>
                <c:pt idx="14">
                  <c:v>12.3</c:v>
                </c:pt>
                <c:pt idx="15">
                  <c:v>13.3</c:v>
                </c:pt>
                <c:pt idx="16">
                  <c:v>14.3</c:v>
                </c:pt>
                <c:pt idx="17">
                  <c:v>15.3</c:v>
                </c:pt>
                <c:pt idx="18">
                  <c:v>16.3</c:v>
                </c:pt>
                <c:pt idx="19">
                  <c:v>17.3</c:v>
                </c:pt>
                <c:pt idx="20">
                  <c:v>7.3</c:v>
                </c:pt>
                <c:pt idx="21">
                  <c:v>8.3000000000000007</c:v>
                </c:pt>
                <c:pt idx="22">
                  <c:v>9.3000000000000007</c:v>
                </c:pt>
                <c:pt idx="23">
                  <c:v>10.3</c:v>
                </c:pt>
                <c:pt idx="24">
                  <c:v>11.3</c:v>
                </c:pt>
                <c:pt idx="25">
                  <c:v>12.3</c:v>
                </c:pt>
                <c:pt idx="26">
                  <c:v>13.3</c:v>
                </c:pt>
                <c:pt idx="27">
                  <c:v>14.3</c:v>
                </c:pt>
                <c:pt idx="28">
                  <c:v>15.3</c:v>
                </c:pt>
                <c:pt idx="29">
                  <c:v>16.3</c:v>
                </c:pt>
              </c:numCache>
            </c:numRef>
          </c:cat>
          <c:val>
            <c:numRef>
              <c:f>'LN+LA_CS'!$B$34:$B$63</c:f>
              <c:numCache>
                <c:formatCode>General</c:formatCode>
                <c:ptCount val="30"/>
                <c:pt idx="0">
                  <c:v>25</c:v>
                </c:pt>
                <c:pt idx="1">
                  <c:v>4</c:v>
                </c:pt>
                <c:pt idx="2">
                  <c:v>10</c:v>
                </c:pt>
                <c:pt idx="3">
                  <c:v>13</c:v>
                </c:pt>
                <c:pt idx="4">
                  <c:v>25</c:v>
                </c:pt>
                <c:pt idx="5">
                  <c:v>25</c:v>
                </c:pt>
                <c:pt idx="6">
                  <c:v>25</c:v>
                </c:pt>
                <c:pt idx="7">
                  <c:v>25</c:v>
                </c:pt>
                <c:pt idx="8">
                  <c:v>25</c:v>
                </c:pt>
                <c:pt idx="9">
                  <c:v>0</c:v>
                </c:pt>
                <c:pt idx="10">
                  <c:v>11</c:v>
                </c:pt>
                <c:pt idx="11">
                  <c:v>19</c:v>
                </c:pt>
                <c:pt idx="12">
                  <c:v>20</c:v>
                </c:pt>
                <c:pt idx="13">
                  <c:v>25</c:v>
                </c:pt>
                <c:pt idx="14">
                  <c:v>25</c:v>
                </c:pt>
                <c:pt idx="15">
                  <c:v>25</c:v>
                </c:pt>
                <c:pt idx="16">
                  <c:v>25</c:v>
                </c:pt>
                <c:pt idx="17">
                  <c:v>25</c:v>
                </c:pt>
                <c:pt idx="18">
                  <c:v>25</c:v>
                </c:pt>
                <c:pt idx="19">
                  <c:v>25</c:v>
                </c:pt>
                <c:pt idx="20">
                  <c:v>18</c:v>
                </c:pt>
                <c:pt idx="21">
                  <c:v>18</c:v>
                </c:pt>
                <c:pt idx="22">
                  <c:v>16</c:v>
                </c:pt>
                <c:pt idx="23">
                  <c:v>18</c:v>
                </c:pt>
                <c:pt idx="24">
                  <c:v>25</c:v>
                </c:pt>
                <c:pt idx="25">
                  <c:v>25</c:v>
                </c:pt>
                <c:pt idx="26">
                  <c:v>25</c:v>
                </c:pt>
                <c:pt idx="27">
                  <c:v>25</c:v>
                </c:pt>
                <c:pt idx="28">
                  <c:v>25</c:v>
                </c:pt>
                <c:pt idx="29">
                  <c:v>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1C1-46BF-9C95-8D4EBE7C8943}"/>
            </c:ext>
          </c:extLst>
        </c:ser>
        <c:ser>
          <c:idx val="1"/>
          <c:order val="1"/>
          <c:tx>
            <c:strRef>
              <c:f>'LN+LA_CS'!$C$33</c:f>
              <c:strCache>
                <c:ptCount val="1"/>
                <c:pt idx="0">
                  <c:v>163&gt;x&gt;109</c:v>
                </c:pt>
              </c:strCache>
            </c:strRef>
          </c:tx>
          <c:spPr>
            <a:solidFill>
              <a:schemeClr val="accent2">
                <a:lumMod val="40000"/>
                <a:lumOff val="60000"/>
              </a:schemeClr>
            </a:solidFill>
            <a:ln>
              <a:noFill/>
            </a:ln>
            <a:effectLst/>
          </c:spPr>
          <c:invertIfNegative val="0"/>
          <c:cat>
            <c:numRef>
              <c:f>'LN+LA_CS'!$A$2:$A$31</c:f>
              <c:numCache>
                <c:formatCode>_(* #,##0.00_);_(* \(#,##0.00\);_(* "-"??_);_(@_)</c:formatCode>
                <c:ptCount val="30"/>
                <c:pt idx="0">
                  <c:v>8.3000000000000007</c:v>
                </c:pt>
                <c:pt idx="1">
                  <c:v>9.3000000000000007</c:v>
                </c:pt>
                <c:pt idx="2">
                  <c:v>10.3</c:v>
                </c:pt>
                <c:pt idx="3">
                  <c:v>11.3</c:v>
                </c:pt>
                <c:pt idx="4">
                  <c:v>12.3</c:v>
                </c:pt>
                <c:pt idx="5">
                  <c:v>13.3</c:v>
                </c:pt>
                <c:pt idx="6">
                  <c:v>14.3</c:v>
                </c:pt>
                <c:pt idx="7">
                  <c:v>15.3</c:v>
                </c:pt>
                <c:pt idx="8">
                  <c:v>16.3</c:v>
                </c:pt>
                <c:pt idx="9">
                  <c:v>17.3</c:v>
                </c:pt>
                <c:pt idx="10">
                  <c:v>8.3000000000000007</c:v>
                </c:pt>
                <c:pt idx="11">
                  <c:v>9.3000000000000007</c:v>
                </c:pt>
                <c:pt idx="12">
                  <c:v>10.3</c:v>
                </c:pt>
                <c:pt idx="13">
                  <c:v>11.3</c:v>
                </c:pt>
                <c:pt idx="14">
                  <c:v>12.3</c:v>
                </c:pt>
                <c:pt idx="15">
                  <c:v>13.3</c:v>
                </c:pt>
                <c:pt idx="16">
                  <c:v>14.3</c:v>
                </c:pt>
                <c:pt idx="17">
                  <c:v>15.3</c:v>
                </c:pt>
                <c:pt idx="18">
                  <c:v>16.3</c:v>
                </c:pt>
                <c:pt idx="19">
                  <c:v>17.3</c:v>
                </c:pt>
                <c:pt idx="20">
                  <c:v>7.3</c:v>
                </c:pt>
                <c:pt idx="21">
                  <c:v>8.3000000000000007</c:v>
                </c:pt>
                <c:pt idx="22">
                  <c:v>9.3000000000000007</c:v>
                </c:pt>
                <c:pt idx="23">
                  <c:v>10.3</c:v>
                </c:pt>
                <c:pt idx="24">
                  <c:v>11.3</c:v>
                </c:pt>
                <c:pt idx="25">
                  <c:v>12.3</c:v>
                </c:pt>
                <c:pt idx="26">
                  <c:v>13.3</c:v>
                </c:pt>
                <c:pt idx="27">
                  <c:v>14.3</c:v>
                </c:pt>
                <c:pt idx="28">
                  <c:v>15.3</c:v>
                </c:pt>
                <c:pt idx="29">
                  <c:v>16.3</c:v>
                </c:pt>
              </c:numCache>
            </c:numRef>
          </c:cat>
          <c:val>
            <c:numRef>
              <c:f>'LN+LA_CS'!$C$34:$C$63</c:f>
              <c:numCache>
                <c:formatCode>General</c:formatCode>
                <c:ptCount val="30"/>
                <c:pt idx="0">
                  <c:v>0</c:v>
                </c:pt>
                <c:pt idx="1">
                  <c:v>21</c:v>
                </c:pt>
                <c:pt idx="2">
                  <c:v>15</c:v>
                </c:pt>
                <c:pt idx="3">
                  <c:v>12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21</c:v>
                </c:pt>
                <c:pt idx="10">
                  <c:v>14</c:v>
                </c:pt>
                <c:pt idx="11">
                  <c:v>6</c:v>
                </c:pt>
                <c:pt idx="12">
                  <c:v>5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7</c:v>
                </c:pt>
                <c:pt idx="21">
                  <c:v>7</c:v>
                </c:pt>
                <c:pt idx="22">
                  <c:v>9</c:v>
                </c:pt>
                <c:pt idx="23">
                  <c:v>7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1C1-46BF-9C95-8D4EBE7C8943}"/>
            </c:ext>
          </c:extLst>
        </c:ser>
        <c:ser>
          <c:idx val="2"/>
          <c:order val="2"/>
          <c:tx>
            <c:strRef>
              <c:f>'LN+LA_CS'!$D$33</c:f>
              <c:strCache>
                <c:ptCount val="1"/>
                <c:pt idx="0">
                  <c:v>&lt;109</c:v>
                </c:pt>
              </c:strCache>
            </c:strRef>
          </c:tx>
          <c:spPr>
            <a:solidFill>
              <a:schemeClr val="tx1"/>
            </a:solidFill>
            <a:ln>
              <a:noFill/>
            </a:ln>
            <a:effectLst/>
          </c:spPr>
          <c:invertIfNegative val="0"/>
          <c:val>
            <c:numRef>
              <c:f>'LN+LA_CS'!$D$34:$D$63</c:f>
              <c:numCache>
                <c:formatCode>General</c:formatCode>
                <c:ptCount val="3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4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1C1-46BF-9C95-8D4EBE7C894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556705375"/>
        <c:axId val="1"/>
      </c:barChart>
      <c:catAx>
        <c:axId val="556705375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Bahnschrift" panose="020B0502040204020203" pitchFamily="34" charset="0"/>
                    <a:ea typeface="+mn-ea"/>
                    <a:cs typeface="+mn-cs"/>
                  </a:defRPr>
                </a:pPr>
                <a:r>
                  <a:rPr lang="it-IT">
                    <a:solidFill>
                      <a:schemeClr val="bg1"/>
                    </a:solidFill>
                  </a:rPr>
                  <a:t>.</a:t>
                </a:r>
              </a:p>
            </c:rich>
          </c:tx>
          <c:layout>
            <c:manualLayout>
              <c:xMode val="edge"/>
              <c:yMode val="edge"/>
              <c:x val="0.52784388888888889"/>
              <c:y val="0.919541910331384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Bahnschrift" panose="020B0502040204020203" pitchFamily="34" charset="0"/>
                  <a:ea typeface="+mn-ea"/>
                  <a:cs typeface="+mn-cs"/>
                </a:defRPr>
              </a:pPr>
              <a:endParaRPr lang="it-IT"/>
            </a:p>
          </c:txPr>
        </c:title>
        <c:numFmt formatCode="_(* #,##0.00_);_(* \(#,##0.00\);_(* &quot;-&quot;??_);_(@_)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Bahnschrift" panose="020B0502040204020203" pitchFamily="34" charset="0"/>
                <a:ea typeface="+mn-ea"/>
                <a:cs typeface="+mn-cs"/>
              </a:defRPr>
            </a:pPr>
            <a:endParaRPr lang="it-IT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  <c:max val="25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Bahnschrift" panose="020B0502040204020203" pitchFamily="34" charset="0"/>
                    <a:ea typeface="+mn-ea"/>
                    <a:cs typeface="+mn-cs"/>
                  </a:defRPr>
                </a:pPr>
                <a:r>
                  <a:rPr lang="it-IT"/>
                  <a:t>n° di posti considerati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Bahnschrift" panose="020B0502040204020203" pitchFamily="34" charset="0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Bahnschrift" panose="020B0502040204020203" pitchFamily="34" charset="0"/>
                <a:ea typeface="+mn-ea"/>
                <a:cs typeface="+mn-cs"/>
              </a:defRPr>
            </a:pPr>
            <a:endParaRPr lang="it-IT"/>
          </a:p>
        </c:txPr>
        <c:crossAx val="556705375"/>
        <c:crosses val="autoZero"/>
        <c:crossBetween val="between"/>
        <c:majorUnit val="5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ysClr val="windowText" lastClr="000000"/>
              </a:solidFill>
              <a:latin typeface="Bahnschrift" panose="020B0502040204020203" pitchFamily="34" charset="0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200">
          <a:solidFill>
            <a:sysClr val="windowText" lastClr="000000"/>
          </a:solidFill>
          <a:latin typeface="Bahnschrift" panose="020B0502040204020203" pitchFamily="34" charset="0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'LN+LA_OS'!$B$1</c:f>
              <c:strCache>
                <c:ptCount val="1"/>
                <c:pt idx="0">
                  <c:v>&gt;500</c:v>
                </c:pt>
              </c:strCache>
            </c:strRef>
          </c:tx>
          <c:spPr>
            <a:solidFill>
              <a:srgbClr val="EB5E30"/>
            </a:solidFill>
            <a:ln>
              <a:noFill/>
            </a:ln>
            <a:effectLst/>
          </c:spPr>
          <c:invertIfNegative val="0"/>
          <c:cat>
            <c:numRef>
              <c:f>'LN+LA_OS'!$A$2:$A$31</c:f>
              <c:numCache>
                <c:formatCode>_(* #,##0.00_);_(* \(#,##0.00\);_(* "-"??_);_(@_)</c:formatCode>
                <c:ptCount val="30"/>
                <c:pt idx="0">
                  <c:v>8.3000000000000007</c:v>
                </c:pt>
                <c:pt idx="1">
                  <c:v>9.3000000000000007</c:v>
                </c:pt>
                <c:pt idx="2">
                  <c:v>10.3</c:v>
                </c:pt>
                <c:pt idx="3">
                  <c:v>11.3</c:v>
                </c:pt>
                <c:pt idx="4">
                  <c:v>12.3</c:v>
                </c:pt>
                <c:pt idx="5">
                  <c:v>13.3</c:v>
                </c:pt>
                <c:pt idx="6">
                  <c:v>14.3</c:v>
                </c:pt>
                <c:pt idx="7">
                  <c:v>15.3</c:v>
                </c:pt>
                <c:pt idx="8">
                  <c:v>16.3</c:v>
                </c:pt>
                <c:pt idx="9">
                  <c:v>17.3</c:v>
                </c:pt>
                <c:pt idx="10">
                  <c:v>8.3000000000000007</c:v>
                </c:pt>
                <c:pt idx="11">
                  <c:v>9.3000000000000007</c:v>
                </c:pt>
                <c:pt idx="12">
                  <c:v>10.3</c:v>
                </c:pt>
                <c:pt idx="13">
                  <c:v>11.3</c:v>
                </c:pt>
                <c:pt idx="14">
                  <c:v>12.3</c:v>
                </c:pt>
                <c:pt idx="15">
                  <c:v>13.3</c:v>
                </c:pt>
                <c:pt idx="16">
                  <c:v>14.3</c:v>
                </c:pt>
                <c:pt idx="17">
                  <c:v>15.3</c:v>
                </c:pt>
                <c:pt idx="18">
                  <c:v>16.3</c:v>
                </c:pt>
                <c:pt idx="19">
                  <c:v>17.3</c:v>
                </c:pt>
                <c:pt idx="20">
                  <c:v>7.3</c:v>
                </c:pt>
                <c:pt idx="21">
                  <c:v>8.3000000000000007</c:v>
                </c:pt>
                <c:pt idx="22">
                  <c:v>9.3000000000000007</c:v>
                </c:pt>
                <c:pt idx="23">
                  <c:v>10.3</c:v>
                </c:pt>
                <c:pt idx="24">
                  <c:v>11.3</c:v>
                </c:pt>
                <c:pt idx="25">
                  <c:v>12.3</c:v>
                </c:pt>
                <c:pt idx="26">
                  <c:v>13.3</c:v>
                </c:pt>
                <c:pt idx="27">
                  <c:v>14.3</c:v>
                </c:pt>
                <c:pt idx="28">
                  <c:v>15.3</c:v>
                </c:pt>
                <c:pt idx="29">
                  <c:v>16.3</c:v>
                </c:pt>
              </c:numCache>
            </c:numRef>
          </c:cat>
          <c:val>
            <c:numRef>
              <c:f>'LN+LA_OS'!$B$2:$B$31</c:f>
              <c:numCache>
                <c:formatCode>General</c:formatCode>
                <c:ptCount val="30"/>
                <c:pt idx="0">
                  <c:v>25</c:v>
                </c:pt>
                <c:pt idx="1">
                  <c:v>25</c:v>
                </c:pt>
                <c:pt idx="2">
                  <c:v>25</c:v>
                </c:pt>
                <c:pt idx="3">
                  <c:v>25</c:v>
                </c:pt>
                <c:pt idx="4">
                  <c:v>25</c:v>
                </c:pt>
                <c:pt idx="5">
                  <c:v>25</c:v>
                </c:pt>
                <c:pt idx="6">
                  <c:v>25</c:v>
                </c:pt>
                <c:pt idx="7">
                  <c:v>25</c:v>
                </c:pt>
                <c:pt idx="8">
                  <c:v>25</c:v>
                </c:pt>
                <c:pt idx="9">
                  <c:v>25</c:v>
                </c:pt>
                <c:pt idx="10">
                  <c:v>25</c:v>
                </c:pt>
                <c:pt idx="11">
                  <c:v>25</c:v>
                </c:pt>
                <c:pt idx="12">
                  <c:v>25</c:v>
                </c:pt>
                <c:pt idx="13">
                  <c:v>25</c:v>
                </c:pt>
                <c:pt idx="14">
                  <c:v>25</c:v>
                </c:pt>
                <c:pt idx="15">
                  <c:v>25</c:v>
                </c:pt>
                <c:pt idx="16">
                  <c:v>25</c:v>
                </c:pt>
                <c:pt idx="17">
                  <c:v>25</c:v>
                </c:pt>
                <c:pt idx="18">
                  <c:v>25</c:v>
                </c:pt>
                <c:pt idx="19">
                  <c:v>25</c:v>
                </c:pt>
                <c:pt idx="20">
                  <c:v>25</c:v>
                </c:pt>
                <c:pt idx="21">
                  <c:v>25</c:v>
                </c:pt>
                <c:pt idx="22">
                  <c:v>25</c:v>
                </c:pt>
                <c:pt idx="23">
                  <c:v>25</c:v>
                </c:pt>
                <c:pt idx="24">
                  <c:v>25</c:v>
                </c:pt>
                <c:pt idx="25">
                  <c:v>25</c:v>
                </c:pt>
                <c:pt idx="26">
                  <c:v>25</c:v>
                </c:pt>
                <c:pt idx="27">
                  <c:v>25</c:v>
                </c:pt>
                <c:pt idx="28">
                  <c:v>25</c:v>
                </c:pt>
                <c:pt idx="29">
                  <c:v>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D30-4769-A5C7-CD2D823EFBF9}"/>
            </c:ext>
          </c:extLst>
        </c:ser>
        <c:ser>
          <c:idx val="1"/>
          <c:order val="1"/>
          <c:tx>
            <c:strRef>
              <c:f>'LN+LA_OS'!$C$1</c:f>
              <c:strCache>
                <c:ptCount val="1"/>
                <c:pt idx="0">
                  <c:v>&lt;500</c:v>
                </c:pt>
              </c:strCache>
            </c:strRef>
          </c:tx>
          <c:spPr>
            <a:solidFill>
              <a:schemeClr val="tx1">
                <a:lumMod val="95000"/>
                <a:lumOff val="5000"/>
              </a:schemeClr>
            </a:solidFill>
            <a:ln>
              <a:noFill/>
            </a:ln>
            <a:effectLst/>
          </c:spPr>
          <c:invertIfNegative val="0"/>
          <c:cat>
            <c:numRef>
              <c:f>'LN+LA_OS'!$A$2:$A$31</c:f>
              <c:numCache>
                <c:formatCode>_(* #,##0.00_);_(* \(#,##0.00\);_(* "-"??_);_(@_)</c:formatCode>
                <c:ptCount val="30"/>
                <c:pt idx="0">
                  <c:v>8.3000000000000007</c:v>
                </c:pt>
                <c:pt idx="1">
                  <c:v>9.3000000000000007</c:v>
                </c:pt>
                <c:pt idx="2">
                  <c:v>10.3</c:v>
                </c:pt>
                <c:pt idx="3">
                  <c:v>11.3</c:v>
                </c:pt>
                <c:pt idx="4">
                  <c:v>12.3</c:v>
                </c:pt>
                <c:pt idx="5">
                  <c:v>13.3</c:v>
                </c:pt>
                <c:pt idx="6">
                  <c:v>14.3</c:v>
                </c:pt>
                <c:pt idx="7">
                  <c:v>15.3</c:v>
                </c:pt>
                <c:pt idx="8">
                  <c:v>16.3</c:v>
                </c:pt>
                <c:pt idx="9">
                  <c:v>17.3</c:v>
                </c:pt>
                <c:pt idx="10">
                  <c:v>8.3000000000000007</c:v>
                </c:pt>
                <c:pt idx="11">
                  <c:v>9.3000000000000007</c:v>
                </c:pt>
                <c:pt idx="12">
                  <c:v>10.3</c:v>
                </c:pt>
                <c:pt idx="13">
                  <c:v>11.3</c:v>
                </c:pt>
                <c:pt idx="14">
                  <c:v>12.3</c:v>
                </c:pt>
                <c:pt idx="15">
                  <c:v>13.3</c:v>
                </c:pt>
                <c:pt idx="16">
                  <c:v>14.3</c:v>
                </c:pt>
                <c:pt idx="17">
                  <c:v>15.3</c:v>
                </c:pt>
                <c:pt idx="18">
                  <c:v>16.3</c:v>
                </c:pt>
                <c:pt idx="19">
                  <c:v>17.3</c:v>
                </c:pt>
                <c:pt idx="20">
                  <c:v>7.3</c:v>
                </c:pt>
                <c:pt idx="21">
                  <c:v>8.3000000000000007</c:v>
                </c:pt>
                <c:pt idx="22">
                  <c:v>9.3000000000000007</c:v>
                </c:pt>
                <c:pt idx="23">
                  <c:v>10.3</c:v>
                </c:pt>
                <c:pt idx="24">
                  <c:v>11.3</c:v>
                </c:pt>
                <c:pt idx="25">
                  <c:v>12.3</c:v>
                </c:pt>
                <c:pt idx="26">
                  <c:v>13.3</c:v>
                </c:pt>
                <c:pt idx="27">
                  <c:v>14.3</c:v>
                </c:pt>
                <c:pt idx="28">
                  <c:v>15.3</c:v>
                </c:pt>
                <c:pt idx="29">
                  <c:v>16.3</c:v>
                </c:pt>
              </c:numCache>
            </c:numRef>
          </c:cat>
          <c:val>
            <c:numRef>
              <c:f>'LN+LA_OS'!$C$2:$C$31</c:f>
              <c:numCache>
                <c:formatCode>General</c:formatCode>
                <c:ptCount val="3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D30-4769-A5C7-CD2D823EFB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556705375"/>
        <c:axId val="1"/>
      </c:barChart>
      <c:catAx>
        <c:axId val="556705375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Bahnschrift" panose="020B0502040204020203" pitchFamily="34" charset="0"/>
                    <a:ea typeface="+mn-ea"/>
                    <a:cs typeface="+mn-cs"/>
                  </a:defRPr>
                </a:pPr>
                <a:r>
                  <a:rPr lang="it-IT"/>
                  <a:t>.</a:t>
                </a:r>
              </a:p>
            </c:rich>
          </c:tx>
          <c:layout>
            <c:manualLayout>
              <c:xMode val="edge"/>
              <c:yMode val="edge"/>
              <c:x val="0.50949939613526574"/>
              <c:y val="0.919541910331384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Bahnschrift" panose="020B0502040204020203" pitchFamily="34" charset="0"/>
                  <a:ea typeface="+mn-ea"/>
                  <a:cs typeface="+mn-cs"/>
                </a:defRPr>
              </a:pPr>
              <a:endParaRPr lang="it-IT"/>
            </a:p>
          </c:txPr>
        </c:title>
        <c:numFmt formatCode="_(* #,##0.00_);_(* \(#,##0.00\);_(* &quot;-&quot;??_);_(@_)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Bahnschrift" panose="020B0502040204020203" pitchFamily="34" charset="0"/>
                <a:ea typeface="+mn-ea"/>
                <a:cs typeface="+mn-cs"/>
              </a:defRPr>
            </a:pPr>
            <a:endParaRPr lang="it-IT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  <c:max val="25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Bahnschrift" panose="020B0502040204020203" pitchFamily="34" charset="0"/>
                    <a:ea typeface="+mn-ea"/>
                    <a:cs typeface="+mn-cs"/>
                  </a:defRPr>
                </a:pPr>
                <a:r>
                  <a:rPr lang="it-IT"/>
                  <a:t>n° di posti considerati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Bahnschrift" panose="020B0502040204020203" pitchFamily="34" charset="0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Bahnschrift" panose="020B0502040204020203" pitchFamily="34" charset="0"/>
                <a:ea typeface="+mn-ea"/>
                <a:cs typeface="+mn-cs"/>
              </a:defRPr>
            </a:pPr>
            <a:endParaRPr lang="it-IT"/>
          </a:p>
        </c:txPr>
        <c:crossAx val="556705375"/>
        <c:crosses val="autoZero"/>
        <c:crossBetween val="between"/>
        <c:majorUnit val="5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ysClr val="windowText" lastClr="000000"/>
              </a:solidFill>
              <a:latin typeface="Bahnschrift" panose="020B0502040204020203" pitchFamily="34" charset="0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200">
          <a:solidFill>
            <a:sysClr val="windowText" lastClr="000000"/>
          </a:solidFill>
          <a:latin typeface="Bahnschrift" panose="020B0502040204020203" pitchFamily="34" charset="0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'LN+LA_OS'!$B$33</c:f>
              <c:strCache>
                <c:ptCount val="1"/>
                <c:pt idx="0">
                  <c:v>&gt;163</c:v>
                </c:pt>
              </c:strCache>
            </c:strRef>
          </c:tx>
          <c:spPr>
            <a:solidFill>
              <a:srgbClr val="EB5E30"/>
            </a:solidFill>
            <a:ln>
              <a:noFill/>
            </a:ln>
            <a:effectLst/>
          </c:spPr>
          <c:invertIfNegative val="0"/>
          <c:cat>
            <c:numRef>
              <c:f>'LN+LA_OS'!$A$2:$A$31</c:f>
              <c:numCache>
                <c:formatCode>_(* #,##0.00_);_(* \(#,##0.00\);_(* "-"??_);_(@_)</c:formatCode>
                <c:ptCount val="30"/>
                <c:pt idx="0">
                  <c:v>8.3000000000000007</c:v>
                </c:pt>
                <c:pt idx="1">
                  <c:v>9.3000000000000007</c:v>
                </c:pt>
                <c:pt idx="2">
                  <c:v>10.3</c:v>
                </c:pt>
                <c:pt idx="3">
                  <c:v>11.3</c:v>
                </c:pt>
                <c:pt idx="4">
                  <c:v>12.3</c:v>
                </c:pt>
                <c:pt idx="5">
                  <c:v>13.3</c:v>
                </c:pt>
                <c:pt idx="6">
                  <c:v>14.3</c:v>
                </c:pt>
                <c:pt idx="7">
                  <c:v>15.3</c:v>
                </c:pt>
                <c:pt idx="8">
                  <c:v>16.3</c:v>
                </c:pt>
                <c:pt idx="9">
                  <c:v>17.3</c:v>
                </c:pt>
                <c:pt idx="10">
                  <c:v>8.3000000000000007</c:v>
                </c:pt>
                <c:pt idx="11">
                  <c:v>9.3000000000000007</c:v>
                </c:pt>
                <c:pt idx="12">
                  <c:v>10.3</c:v>
                </c:pt>
                <c:pt idx="13">
                  <c:v>11.3</c:v>
                </c:pt>
                <c:pt idx="14">
                  <c:v>12.3</c:v>
                </c:pt>
                <c:pt idx="15">
                  <c:v>13.3</c:v>
                </c:pt>
                <c:pt idx="16">
                  <c:v>14.3</c:v>
                </c:pt>
                <c:pt idx="17">
                  <c:v>15.3</c:v>
                </c:pt>
                <c:pt idx="18">
                  <c:v>16.3</c:v>
                </c:pt>
                <c:pt idx="19">
                  <c:v>17.3</c:v>
                </c:pt>
                <c:pt idx="20">
                  <c:v>7.3</c:v>
                </c:pt>
                <c:pt idx="21">
                  <c:v>8.3000000000000007</c:v>
                </c:pt>
                <c:pt idx="22">
                  <c:v>9.3000000000000007</c:v>
                </c:pt>
                <c:pt idx="23">
                  <c:v>10.3</c:v>
                </c:pt>
                <c:pt idx="24">
                  <c:v>11.3</c:v>
                </c:pt>
                <c:pt idx="25">
                  <c:v>12.3</c:v>
                </c:pt>
                <c:pt idx="26">
                  <c:v>13.3</c:v>
                </c:pt>
                <c:pt idx="27">
                  <c:v>14.3</c:v>
                </c:pt>
                <c:pt idx="28">
                  <c:v>15.3</c:v>
                </c:pt>
                <c:pt idx="29">
                  <c:v>16.3</c:v>
                </c:pt>
              </c:numCache>
            </c:numRef>
          </c:cat>
          <c:val>
            <c:numRef>
              <c:f>'LN+LA_OS'!$B$34:$B$63</c:f>
              <c:numCache>
                <c:formatCode>General</c:formatCode>
                <c:ptCount val="30"/>
                <c:pt idx="0">
                  <c:v>6</c:v>
                </c:pt>
                <c:pt idx="1">
                  <c:v>25</c:v>
                </c:pt>
                <c:pt idx="2">
                  <c:v>25</c:v>
                </c:pt>
                <c:pt idx="3">
                  <c:v>25</c:v>
                </c:pt>
                <c:pt idx="4">
                  <c:v>25</c:v>
                </c:pt>
                <c:pt idx="5">
                  <c:v>25</c:v>
                </c:pt>
                <c:pt idx="6">
                  <c:v>25</c:v>
                </c:pt>
                <c:pt idx="7">
                  <c:v>25</c:v>
                </c:pt>
                <c:pt idx="8">
                  <c:v>5</c:v>
                </c:pt>
                <c:pt idx="9">
                  <c:v>0</c:v>
                </c:pt>
                <c:pt idx="10">
                  <c:v>25</c:v>
                </c:pt>
                <c:pt idx="11">
                  <c:v>25</c:v>
                </c:pt>
                <c:pt idx="12">
                  <c:v>25</c:v>
                </c:pt>
                <c:pt idx="13">
                  <c:v>25</c:v>
                </c:pt>
                <c:pt idx="14">
                  <c:v>25</c:v>
                </c:pt>
                <c:pt idx="15">
                  <c:v>25</c:v>
                </c:pt>
                <c:pt idx="16">
                  <c:v>25</c:v>
                </c:pt>
                <c:pt idx="17">
                  <c:v>25</c:v>
                </c:pt>
                <c:pt idx="18">
                  <c:v>25</c:v>
                </c:pt>
                <c:pt idx="19">
                  <c:v>25</c:v>
                </c:pt>
                <c:pt idx="20">
                  <c:v>25</c:v>
                </c:pt>
                <c:pt idx="21">
                  <c:v>25</c:v>
                </c:pt>
                <c:pt idx="22">
                  <c:v>25</c:v>
                </c:pt>
                <c:pt idx="23">
                  <c:v>25</c:v>
                </c:pt>
                <c:pt idx="24">
                  <c:v>25</c:v>
                </c:pt>
                <c:pt idx="25">
                  <c:v>25</c:v>
                </c:pt>
                <c:pt idx="26">
                  <c:v>25</c:v>
                </c:pt>
                <c:pt idx="27">
                  <c:v>25</c:v>
                </c:pt>
                <c:pt idx="28">
                  <c:v>25</c:v>
                </c:pt>
                <c:pt idx="29">
                  <c:v>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802-4525-8727-C9C363CEB252}"/>
            </c:ext>
          </c:extLst>
        </c:ser>
        <c:ser>
          <c:idx val="1"/>
          <c:order val="1"/>
          <c:tx>
            <c:strRef>
              <c:f>'LN+LA_OS'!$C$33</c:f>
              <c:strCache>
                <c:ptCount val="1"/>
                <c:pt idx="0">
                  <c:v>163&gt;x&gt;109</c:v>
                </c:pt>
              </c:strCache>
            </c:strRef>
          </c:tx>
          <c:spPr>
            <a:solidFill>
              <a:schemeClr val="accent2">
                <a:lumMod val="40000"/>
                <a:lumOff val="60000"/>
              </a:schemeClr>
            </a:solidFill>
            <a:ln>
              <a:noFill/>
            </a:ln>
            <a:effectLst/>
          </c:spPr>
          <c:invertIfNegative val="0"/>
          <c:cat>
            <c:numRef>
              <c:f>'LN+LA_OS'!$A$2:$A$31</c:f>
              <c:numCache>
                <c:formatCode>_(* #,##0.00_);_(* \(#,##0.00\);_(* "-"??_);_(@_)</c:formatCode>
                <c:ptCount val="30"/>
                <c:pt idx="0">
                  <c:v>8.3000000000000007</c:v>
                </c:pt>
                <c:pt idx="1">
                  <c:v>9.3000000000000007</c:v>
                </c:pt>
                <c:pt idx="2">
                  <c:v>10.3</c:v>
                </c:pt>
                <c:pt idx="3">
                  <c:v>11.3</c:v>
                </c:pt>
                <c:pt idx="4">
                  <c:v>12.3</c:v>
                </c:pt>
                <c:pt idx="5">
                  <c:v>13.3</c:v>
                </c:pt>
                <c:pt idx="6">
                  <c:v>14.3</c:v>
                </c:pt>
                <c:pt idx="7">
                  <c:v>15.3</c:v>
                </c:pt>
                <c:pt idx="8">
                  <c:v>16.3</c:v>
                </c:pt>
                <c:pt idx="9">
                  <c:v>17.3</c:v>
                </c:pt>
                <c:pt idx="10">
                  <c:v>8.3000000000000007</c:v>
                </c:pt>
                <c:pt idx="11">
                  <c:v>9.3000000000000007</c:v>
                </c:pt>
                <c:pt idx="12">
                  <c:v>10.3</c:v>
                </c:pt>
                <c:pt idx="13">
                  <c:v>11.3</c:v>
                </c:pt>
                <c:pt idx="14">
                  <c:v>12.3</c:v>
                </c:pt>
                <c:pt idx="15">
                  <c:v>13.3</c:v>
                </c:pt>
                <c:pt idx="16">
                  <c:v>14.3</c:v>
                </c:pt>
                <c:pt idx="17">
                  <c:v>15.3</c:v>
                </c:pt>
                <c:pt idx="18">
                  <c:v>16.3</c:v>
                </c:pt>
                <c:pt idx="19">
                  <c:v>17.3</c:v>
                </c:pt>
                <c:pt idx="20">
                  <c:v>7.3</c:v>
                </c:pt>
                <c:pt idx="21">
                  <c:v>8.3000000000000007</c:v>
                </c:pt>
                <c:pt idx="22">
                  <c:v>9.3000000000000007</c:v>
                </c:pt>
                <c:pt idx="23">
                  <c:v>10.3</c:v>
                </c:pt>
                <c:pt idx="24">
                  <c:v>11.3</c:v>
                </c:pt>
                <c:pt idx="25">
                  <c:v>12.3</c:v>
                </c:pt>
                <c:pt idx="26">
                  <c:v>13.3</c:v>
                </c:pt>
                <c:pt idx="27">
                  <c:v>14.3</c:v>
                </c:pt>
                <c:pt idx="28">
                  <c:v>15.3</c:v>
                </c:pt>
                <c:pt idx="29">
                  <c:v>16.3</c:v>
                </c:pt>
              </c:numCache>
            </c:numRef>
          </c:cat>
          <c:val>
            <c:numRef>
              <c:f>'LN+LA_OS'!$C$34:$C$63</c:f>
              <c:numCache>
                <c:formatCode>General</c:formatCode>
                <c:ptCount val="30"/>
                <c:pt idx="0">
                  <c:v>19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20</c:v>
                </c:pt>
                <c:pt idx="9">
                  <c:v>21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802-4525-8727-C9C363CEB252}"/>
            </c:ext>
          </c:extLst>
        </c:ser>
        <c:ser>
          <c:idx val="2"/>
          <c:order val="2"/>
          <c:tx>
            <c:strRef>
              <c:f>'LN+LA_OS'!$D$33</c:f>
              <c:strCache>
                <c:ptCount val="1"/>
                <c:pt idx="0">
                  <c:v>&lt;109</c:v>
                </c:pt>
              </c:strCache>
            </c:strRef>
          </c:tx>
          <c:spPr>
            <a:solidFill>
              <a:schemeClr val="tx1"/>
            </a:solidFill>
            <a:ln>
              <a:noFill/>
            </a:ln>
            <a:effectLst/>
          </c:spPr>
          <c:invertIfNegative val="0"/>
          <c:val>
            <c:numRef>
              <c:f>'LN+LA_OS'!$D$34:$D$63</c:f>
              <c:numCache>
                <c:formatCode>General</c:formatCode>
                <c:ptCount val="3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4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802-4525-8727-C9C363CEB25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556705375"/>
        <c:axId val="1"/>
      </c:barChart>
      <c:catAx>
        <c:axId val="556705375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bg1"/>
                    </a:solidFill>
                    <a:latin typeface="Bahnschrift" panose="020B0502040204020203" pitchFamily="34" charset="0"/>
                    <a:ea typeface="+mn-ea"/>
                    <a:cs typeface="+mn-cs"/>
                  </a:defRPr>
                </a:pPr>
                <a:r>
                  <a:rPr lang="it-IT">
                    <a:solidFill>
                      <a:schemeClr val="bg1"/>
                    </a:solidFill>
                  </a:rPr>
                  <a:t>.</a:t>
                </a:r>
              </a:p>
            </c:rich>
          </c:tx>
          <c:layout>
            <c:manualLayout>
              <c:xMode val="edge"/>
              <c:yMode val="edge"/>
              <c:x val="0.50949939613526574"/>
              <c:y val="0.919541910331384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bg1"/>
                  </a:solidFill>
                  <a:latin typeface="Bahnschrift" panose="020B0502040204020203" pitchFamily="34" charset="0"/>
                  <a:ea typeface="+mn-ea"/>
                  <a:cs typeface="+mn-cs"/>
                </a:defRPr>
              </a:pPr>
              <a:endParaRPr lang="it-IT"/>
            </a:p>
          </c:txPr>
        </c:title>
        <c:numFmt formatCode="_(* #,##0.00_);_(* \(#,##0.00\);_(* &quot;-&quot;??_);_(@_)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Bahnschrift" panose="020B0502040204020203" pitchFamily="34" charset="0"/>
                <a:ea typeface="+mn-ea"/>
                <a:cs typeface="+mn-cs"/>
              </a:defRPr>
            </a:pPr>
            <a:endParaRPr lang="it-IT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  <c:max val="25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Bahnschrift" panose="020B0502040204020203" pitchFamily="34" charset="0"/>
                    <a:ea typeface="+mn-ea"/>
                    <a:cs typeface="+mn-cs"/>
                  </a:defRPr>
                </a:pPr>
                <a:r>
                  <a:rPr lang="it-IT"/>
                  <a:t>n° di posti considerati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Bahnschrift" panose="020B0502040204020203" pitchFamily="34" charset="0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Bahnschrift" panose="020B0502040204020203" pitchFamily="34" charset="0"/>
                <a:ea typeface="+mn-ea"/>
                <a:cs typeface="+mn-cs"/>
              </a:defRPr>
            </a:pPr>
            <a:endParaRPr lang="it-IT"/>
          </a:p>
        </c:txPr>
        <c:crossAx val="556705375"/>
        <c:crosses val="autoZero"/>
        <c:crossBetween val="between"/>
        <c:majorUnit val="5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ysClr val="windowText" lastClr="000000"/>
              </a:solidFill>
              <a:latin typeface="Bahnschrift" panose="020B0502040204020203" pitchFamily="34" charset="0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200">
          <a:solidFill>
            <a:sysClr val="windowText" lastClr="000000"/>
          </a:solidFill>
          <a:latin typeface="Bahnschrift" panose="020B0502040204020203" pitchFamily="34" charset="0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withinLinearReversed" id="22">
  <a:schemeClr val="accent2"/>
</cs:colorStyle>
</file>

<file path=xl/charts/colors2.xml><?xml version="1.0" encoding="utf-8"?>
<cs:colorStyle xmlns:cs="http://schemas.microsoft.com/office/drawing/2012/chartStyle" xmlns:a="http://schemas.openxmlformats.org/drawingml/2006/main" meth="withinLinear" id="15">
  <a:schemeClr val="accent2"/>
</cs:colorStyle>
</file>

<file path=xl/charts/colors3.xml><?xml version="1.0" encoding="utf-8"?>
<cs:colorStyle xmlns:cs="http://schemas.microsoft.com/office/drawing/2012/chartStyle" xmlns:a="http://schemas.openxmlformats.org/drawingml/2006/main" meth="withinLinearReversed" id="22">
  <a:schemeClr val="accent2"/>
</cs:colorStyle>
</file>

<file path=xl/charts/colors4.xml><?xml version="1.0" encoding="utf-8"?>
<cs:colorStyle xmlns:cs="http://schemas.microsoft.com/office/drawing/2012/chartStyle" xmlns:a="http://schemas.openxmlformats.org/drawingml/2006/main" meth="withinLinearReversed" id="22">
  <a:schemeClr val="accent2"/>
</cs:colorStyle>
</file>

<file path=xl/charts/colors5.xml><?xml version="1.0" encoding="utf-8"?>
<cs:colorStyle xmlns:cs="http://schemas.microsoft.com/office/drawing/2012/chartStyle" xmlns:a="http://schemas.openxmlformats.org/drawingml/2006/main" meth="withinLinearReversed" id="22">
  <a:schemeClr val="accent2"/>
</cs:colorStyle>
</file>

<file path=xl/charts/colors6.xml><?xml version="1.0" encoding="utf-8"?>
<cs:colorStyle xmlns:cs="http://schemas.microsoft.com/office/drawing/2012/chartStyle" xmlns:a="http://schemas.openxmlformats.org/drawingml/2006/main" meth="withinLinearReversed" id="22">
  <a:schemeClr val="accent2"/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800" b="0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15</xdr:row>
      <xdr:rowOff>7620</xdr:rowOff>
    </xdr:from>
    <xdr:to>
      <xdr:col>7</xdr:col>
      <xdr:colOff>217343</xdr:colOff>
      <xdr:row>51</xdr:row>
      <xdr:rowOff>48768</xdr:rowOff>
    </xdr:to>
    <xdr:pic>
      <xdr:nvPicPr>
        <xdr:cNvPr id="3" name="Immagine 2">
          <a:extLst>
            <a:ext uri="{FF2B5EF4-FFF2-40B4-BE49-F238E27FC236}">
              <a16:creationId xmlns:a16="http://schemas.microsoft.com/office/drawing/2014/main" id="{02B6E553-3098-853B-FB1F-38D2DE4A715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2659380"/>
          <a:ext cx="4164503" cy="635050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45720</xdr:colOff>
      <xdr:row>11</xdr:row>
      <xdr:rowOff>19050</xdr:rowOff>
    </xdr:from>
    <xdr:to>
      <xdr:col>12</xdr:col>
      <xdr:colOff>571500</xdr:colOff>
      <xdr:row>35</xdr:row>
      <xdr:rowOff>152400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D0BE4697-AADD-4D6D-8696-A56B6424D82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0</xdr:colOff>
      <xdr:row>2</xdr:row>
      <xdr:rowOff>0</xdr:rowOff>
    </xdr:from>
    <xdr:to>
      <xdr:col>26</xdr:col>
      <xdr:colOff>355200</xdr:colOff>
      <xdr:row>25</xdr:row>
      <xdr:rowOff>10971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947752BE-9D1F-4E48-8441-340CDCFA6C0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25</xdr:row>
      <xdr:rowOff>60778</xdr:rowOff>
    </xdr:from>
    <xdr:to>
      <xdr:col>26</xdr:col>
      <xdr:colOff>355200</xdr:colOff>
      <xdr:row>48</xdr:row>
      <xdr:rowOff>49978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F8D4C20C-1434-41C0-AD07-38B945AC952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598715</xdr:colOff>
      <xdr:row>4</xdr:row>
      <xdr:rowOff>163285</xdr:rowOff>
    </xdr:from>
    <xdr:to>
      <xdr:col>19</xdr:col>
      <xdr:colOff>205115</xdr:colOff>
      <xdr:row>27</xdr:row>
      <xdr:rowOff>10971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4FBE5476-D1C2-4E6A-8395-3D8A0F0899B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0</xdr:colOff>
      <xdr:row>32</xdr:row>
      <xdr:rowOff>0</xdr:rowOff>
    </xdr:from>
    <xdr:to>
      <xdr:col>20</xdr:col>
      <xdr:colOff>216000</xdr:colOff>
      <xdr:row>54</xdr:row>
      <xdr:rowOff>32743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C2D7B725-9C4D-44BF-A002-01FA8C4E0C6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177799</xdr:rowOff>
    </xdr:from>
    <xdr:to>
      <xdr:col>19</xdr:col>
      <xdr:colOff>216000</xdr:colOff>
      <xdr:row>24</xdr:row>
      <xdr:rowOff>14599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099BDA85-3654-4A36-9171-F98B209A193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0</xdr:colOff>
      <xdr:row>31</xdr:row>
      <xdr:rowOff>190499</xdr:rowOff>
    </xdr:from>
    <xdr:to>
      <xdr:col>20</xdr:col>
      <xdr:colOff>216000</xdr:colOff>
      <xdr:row>55</xdr:row>
      <xdr:rowOff>14599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803EBECD-E14D-4553-8D4E-045D7216601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6FEB4E-3FAD-4973-8E1F-8AA892DF31DC}">
  <dimension ref="A1:J14"/>
  <sheetViews>
    <sheetView workbookViewId="0">
      <selection activeCell="B2" sqref="B2"/>
    </sheetView>
  </sheetViews>
  <sheetFormatPr defaultRowHeight="13.8" x14ac:dyDescent="0.25"/>
  <cols>
    <col min="1" max="1" width="4.21875" style="27" customWidth="1"/>
    <col min="2" max="9" width="8.88671875" style="27"/>
    <col min="10" max="10" width="12.109375" style="27" bestFit="1" customWidth="1"/>
    <col min="11" max="16384" width="8.88671875" style="27"/>
  </cols>
  <sheetData>
    <row r="1" spans="1:10" ht="14.4" customHeight="1" thickBot="1" x14ac:dyDescent="0.3">
      <c r="A1" s="3"/>
      <c r="B1" s="109" t="s">
        <v>4</v>
      </c>
      <c r="C1" s="110"/>
      <c r="D1" s="111"/>
      <c r="E1" s="112" t="s">
        <v>5</v>
      </c>
      <c r="F1" s="113"/>
      <c r="G1" s="114"/>
      <c r="I1" s="27" t="s">
        <v>44</v>
      </c>
    </row>
    <row r="2" spans="1:10" ht="13.8" customHeight="1" x14ac:dyDescent="0.25">
      <c r="A2" s="115" t="s">
        <v>42</v>
      </c>
      <c r="B2" s="44">
        <v>8.3000000000000007</v>
      </c>
      <c r="C2" s="51">
        <v>8.3000000000000007</v>
      </c>
      <c r="D2" s="52">
        <v>7.3</v>
      </c>
      <c r="E2" s="36">
        <v>8.3000000000000007</v>
      </c>
      <c r="F2" s="43">
        <v>8.3000000000000007</v>
      </c>
      <c r="G2" s="42">
        <v>7.3</v>
      </c>
      <c r="I2" s="106"/>
      <c r="J2" s="106"/>
    </row>
    <row r="3" spans="1:10" ht="13.8" customHeight="1" x14ac:dyDescent="0.25">
      <c r="A3" s="115"/>
      <c r="B3" s="38">
        <v>9.3000000000000007</v>
      </c>
      <c r="C3" s="40">
        <v>9.3000000000000007</v>
      </c>
      <c r="D3" s="32">
        <v>8.3000000000000007</v>
      </c>
      <c r="E3" s="36">
        <v>9.3000000000000007</v>
      </c>
      <c r="F3" s="35">
        <v>9.3000000000000007</v>
      </c>
      <c r="G3" s="34">
        <v>8.3000000000000007</v>
      </c>
      <c r="I3" s="105"/>
      <c r="J3" s="71" t="s">
        <v>43</v>
      </c>
    </row>
    <row r="4" spans="1:10" x14ac:dyDescent="0.25">
      <c r="A4" s="115"/>
      <c r="B4" s="38">
        <v>10.3</v>
      </c>
      <c r="C4" s="40">
        <v>10.3</v>
      </c>
      <c r="D4" s="32">
        <v>9.3000000000000007</v>
      </c>
      <c r="E4" s="36">
        <v>10.3</v>
      </c>
      <c r="F4" s="35">
        <v>10.3</v>
      </c>
      <c r="G4" s="34">
        <v>9.3000000000000007</v>
      </c>
      <c r="I4" s="41"/>
      <c r="J4" s="28" t="s">
        <v>41</v>
      </c>
    </row>
    <row r="5" spans="1:10" x14ac:dyDescent="0.25">
      <c r="A5" s="115"/>
      <c r="B5" s="38">
        <v>11.3</v>
      </c>
      <c r="C5" s="35">
        <v>11.3</v>
      </c>
      <c r="D5" s="32">
        <v>10.3</v>
      </c>
      <c r="E5" s="36">
        <v>11.3</v>
      </c>
      <c r="F5" s="35">
        <v>11.3</v>
      </c>
      <c r="G5" s="34">
        <v>10.3</v>
      </c>
      <c r="I5" s="39"/>
      <c r="J5" s="28" t="s">
        <v>57</v>
      </c>
    </row>
    <row r="6" spans="1:10" x14ac:dyDescent="0.25">
      <c r="A6" s="115"/>
      <c r="B6" s="37">
        <v>12.3</v>
      </c>
      <c r="C6" s="35">
        <v>12.3</v>
      </c>
      <c r="D6" s="34">
        <v>11.3</v>
      </c>
      <c r="E6" s="36">
        <v>12.3</v>
      </c>
      <c r="F6" s="35">
        <v>12.3</v>
      </c>
      <c r="G6" s="34">
        <v>11.3</v>
      </c>
      <c r="I6" s="49"/>
      <c r="J6" s="28" t="s">
        <v>58</v>
      </c>
    </row>
    <row r="7" spans="1:10" x14ac:dyDescent="0.25">
      <c r="A7" s="115"/>
      <c r="B7" s="37">
        <v>13.3</v>
      </c>
      <c r="C7" s="35">
        <v>13.3</v>
      </c>
      <c r="D7" s="34">
        <v>12.3</v>
      </c>
      <c r="E7" s="36">
        <v>13.3</v>
      </c>
      <c r="F7" s="35">
        <v>13.3</v>
      </c>
      <c r="G7" s="34">
        <v>12.3</v>
      </c>
    </row>
    <row r="8" spans="1:10" x14ac:dyDescent="0.25">
      <c r="A8" s="115"/>
      <c r="B8" s="37">
        <v>14.3</v>
      </c>
      <c r="C8" s="35">
        <v>14.3</v>
      </c>
      <c r="D8" s="34">
        <v>13.3</v>
      </c>
      <c r="E8" s="36">
        <v>14.3</v>
      </c>
      <c r="F8" s="35">
        <v>14.3</v>
      </c>
      <c r="G8" s="34">
        <v>13.3</v>
      </c>
    </row>
    <row r="9" spans="1:10" x14ac:dyDescent="0.25">
      <c r="A9" s="115"/>
      <c r="B9" s="37">
        <v>15.3</v>
      </c>
      <c r="C9" s="35">
        <v>15.3</v>
      </c>
      <c r="D9" s="34">
        <v>14.3</v>
      </c>
      <c r="E9" s="36">
        <v>15.3</v>
      </c>
      <c r="F9" s="35">
        <v>15.3</v>
      </c>
      <c r="G9" s="34">
        <v>14.3</v>
      </c>
    </row>
    <row r="10" spans="1:10" x14ac:dyDescent="0.25">
      <c r="A10" s="115"/>
      <c r="B10" s="37">
        <v>16.3</v>
      </c>
      <c r="C10" s="50">
        <v>16.3</v>
      </c>
      <c r="D10" s="34">
        <v>15.3</v>
      </c>
      <c r="E10" s="36">
        <v>16.3</v>
      </c>
      <c r="F10" s="35">
        <v>16.3</v>
      </c>
      <c r="G10" s="34">
        <v>15.3</v>
      </c>
    </row>
    <row r="11" spans="1:10" ht="14.4" thickBot="1" x14ac:dyDescent="0.3">
      <c r="A11" s="115"/>
      <c r="B11" s="33">
        <v>17.3</v>
      </c>
      <c r="C11" s="35">
        <v>17.3</v>
      </c>
      <c r="D11" s="34">
        <v>16.3</v>
      </c>
      <c r="E11" s="31">
        <v>17.3</v>
      </c>
      <c r="F11" s="30">
        <v>17.3</v>
      </c>
      <c r="G11" s="29">
        <v>16.3</v>
      </c>
    </row>
    <row r="12" spans="1:10" ht="14.4" thickBot="1" x14ac:dyDescent="0.3">
      <c r="A12" s="115"/>
      <c r="B12" s="85">
        <v>45281</v>
      </c>
      <c r="C12" s="86">
        <v>45006</v>
      </c>
      <c r="D12" s="87">
        <v>45098</v>
      </c>
      <c r="E12" s="88">
        <v>45281</v>
      </c>
      <c r="F12" s="86">
        <v>45006</v>
      </c>
      <c r="G12" s="87">
        <v>45098</v>
      </c>
    </row>
    <row r="14" spans="1:10" x14ac:dyDescent="0.25">
      <c r="A14" s="3" t="s">
        <v>32</v>
      </c>
      <c r="B14" s="1"/>
      <c r="C14" s="3" t="s">
        <v>31</v>
      </c>
      <c r="D14" s="1"/>
      <c r="E14" s="1"/>
      <c r="F14" s="1"/>
    </row>
  </sheetData>
  <mergeCells count="3">
    <mergeCell ref="B1:D1"/>
    <mergeCell ref="E1:G1"/>
    <mergeCell ref="A2:A12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BD84E5-E209-4878-A302-9F65BEFA869A}">
  <dimension ref="A1:AG10"/>
  <sheetViews>
    <sheetView zoomScale="70" zoomScaleNormal="70" workbookViewId="0">
      <selection activeCell="Q21" sqref="Q21"/>
    </sheetView>
  </sheetViews>
  <sheetFormatPr defaultRowHeight="13.8" x14ac:dyDescent="0.25"/>
  <cols>
    <col min="1" max="1" width="17" style="27" customWidth="1"/>
    <col min="2" max="16384" width="8.88671875" style="27"/>
  </cols>
  <sheetData>
    <row r="1" spans="1:33" ht="14.4" thickBot="1" x14ac:dyDescent="0.3">
      <c r="A1" s="90" t="s">
        <v>45</v>
      </c>
      <c r="B1" s="91">
        <v>400</v>
      </c>
      <c r="C1" s="91">
        <v>410</v>
      </c>
      <c r="D1" s="91">
        <v>420</v>
      </c>
      <c r="E1" s="91">
        <v>430</v>
      </c>
      <c r="F1" s="91">
        <v>440</v>
      </c>
      <c r="G1" s="91">
        <v>450</v>
      </c>
      <c r="H1" s="91">
        <v>460</v>
      </c>
      <c r="I1" s="91">
        <v>470</v>
      </c>
      <c r="J1" s="91">
        <v>480</v>
      </c>
      <c r="K1" s="91">
        <v>490</v>
      </c>
      <c r="L1" s="91">
        <v>500</v>
      </c>
      <c r="M1" s="91">
        <v>510</v>
      </c>
      <c r="N1" s="91">
        <v>520</v>
      </c>
      <c r="O1" s="91">
        <v>530</v>
      </c>
      <c r="P1" s="91">
        <v>540</v>
      </c>
      <c r="Q1" s="91">
        <v>550</v>
      </c>
      <c r="R1" s="91">
        <v>560</v>
      </c>
      <c r="S1" s="91">
        <v>570</v>
      </c>
      <c r="T1" s="91">
        <v>580</v>
      </c>
      <c r="U1" s="91">
        <v>590</v>
      </c>
      <c r="V1" s="91">
        <v>600</v>
      </c>
      <c r="W1" s="91">
        <v>610</v>
      </c>
      <c r="X1" s="91">
        <v>620</v>
      </c>
      <c r="Y1" s="91">
        <v>630</v>
      </c>
      <c r="Z1" s="91">
        <v>640</v>
      </c>
      <c r="AA1" s="91">
        <v>650</v>
      </c>
      <c r="AB1" s="91">
        <v>660</v>
      </c>
      <c r="AC1" s="91">
        <v>670</v>
      </c>
      <c r="AD1" s="91">
        <v>680</v>
      </c>
      <c r="AE1" s="91">
        <v>690</v>
      </c>
      <c r="AF1" s="91">
        <v>700</v>
      </c>
      <c r="AG1" s="91" t="s">
        <v>46</v>
      </c>
    </row>
    <row r="2" spans="1:33" ht="15" x14ac:dyDescent="0.25">
      <c r="A2" s="89" t="s">
        <v>47</v>
      </c>
      <c r="B2" s="27">
        <v>17.13</v>
      </c>
      <c r="C2" s="27">
        <v>18.09</v>
      </c>
      <c r="D2" s="27">
        <v>18.82</v>
      </c>
      <c r="E2" s="27">
        <v>19.510000000000002</v>
      </c>
      <c r="F2" s="27">
        <v>20.13</v>
      </c>
      <c r="G2" s="27">
        <v>20.66</v>
      </c>
      <c r="H2" s="27">
        <v>21.09</v>
      </c>
      <c r="I2" s="27">
        <v>21.46</v>
      </c>
      <c r="J2" s="27">
        <v>21.91</v>
      </c>
      <c r="K2" s="27">
        <v>22.4</v>
      </c>
      <c r="L2" s="27">
        <v>22.9</v>
      </c>
      <c r="M2" s="27">
        <v>23.37</v>
      </c>
      <c r="N2" s="27">
        <v>23.82</v>
      </c>
      <c r="O2" s="27">
        <v>24.19</v>
      </c>
      <c r="P2" s="27">
        <v>24.53</v>
      </c>
      <c r="Q2" s="27">
        <v>24.86</v>
      </c>
      <c r="R2" s="27">
        <v>25.1</v>
      </c>
      <c r="S2" s="27">
        <v>25.09</v>
      </c>
      <c r="T2" s="27">
        <v>25</v>
      </c>
      <c r="U2" s="27">
        <v>25.16</v>
      </c>
      <c r="V2" s="27">
        <v>25.55</v>
      </c>
      <c r="W2" s="27">
        <v>26.04</v>
      </c>
      <c r="X2" s="27">
        <v>26.4</v>
      </c>
      <c r="Y2" s="27">
        <v>26.66</v>
      </c>
      <c r="Z2" s="27">
        <v>26.98</v>
      </c>
      <c r="AA2" s="27">
        <v>27.59</v>
      </c>
      <c r="AB2" s="27">
        <v>28.5</v>
      </c>
      <c r="AC2" s="27">
        <v>29.82</v>
      </c>
      <c r="AD2" s="27">
        <v>31.3</v>
      </c>
      <c r="AE2" s="27">
        <v>32.78</v>
      </c>
      <c r="AF2" s="27">
        <v>34.380000000000003</v>
      </c>
      <c r="AG2" s="45">
        <v>0.16970967741935486</v>
      </c>
    </row>
    <row r="3" spans="1:33" ht="15" x14ac:dyDescent="0.25">
      <c r="A3" s="89" t="s">
        <v>48</v>
      </c>
      <c r="B3" s="27">
        <v>37.56</v>
      </c>
      <c r="C3" s="27">
        <v>50.34</v>
      </c>
      <c r="D3" s="27">
        <v>54.35</v>
      </c>
      <c r="E3" s="27">
        <v>54.66</v>
      </c>
      <c r="F3" s="27">
        <v>54.82</v>
      </c>
      <c r="G3" s="27">
        <v>55.11</v>
      </c>
      <c r="H3" s="27">
        <v>55.2</v>
      </c>
      <c r="I3" s="27">
        <v>55.21</v>
      </c>
      <c r="J3" s="27">
        <v>55.14</v>
      </c>
      <c r="K3" s="27">
        <v>55.03</v>
      </c>
      <c r="L3" s="27">
        <v>54.85</v>
      </c>
      <c r="M3" s="27">
        <v>54.75</v>
      </c>
      <c r="N3" s="27">
        <v>54.61</v>
      </c>
      <c r="O3" s="27">
        <v>54.51</v>
      </c>
      <c r="P3" s="27">
        <v>54.57</v>
      </c>
      <c r="Q3" s="27">
        <v>54.79</v>
      </c>
      <c r="R3" s="27">
        <v>55.15</v>
      </c>
      <c r="S3" s="27">
        <v>55.4</v>
      </c>
      <c r="T3" s="27">
        <v>55.43</v>
      </c>
      <c r="U3" s="27">
        <v>55.24</v>
      </c>
      <c r="V3" s="27">
        <v>54.98</v>
      </c>
      <c r="W3" s="27">
        <v>54.64</v>
      </c>
      <c r="X3" s="27">
        <v>54.25</v>
      </c>
      <c r="Y3" s="27">
        <v>53.87</v>
      </c>
      <c r="Z3" s="27">
        <v>53.47</v>
      </c>
      <c r="AA3" s="27">
        <v>53.09</v>
      </c>
      <c r="AB3" s="27">
        <v>52.64</v>
      </c>
      <c r="AC3" s="27">
        <v>52.3</v>
      </c>
      <c r="AD3" s="27">
        <v>51.88</v>
      </c>
      <c r="AE3" s="27">
        <v>51.54</v>
      </c>
      <c r="AF3" s="27">
        <v>51.1</v>
      </c>
      <c r="AG3" s="46">
        <v>0.14519032258064515</v>
      </c>
    </row>
    <row r="4" spans="1:33" ht="15" x14ac:dyDescent="0.25">
      <c r="A4" s="89" t="s">
        <v>59</v>
      </c>
      <c r="B4" s="27">
        <v>36.979999999999997</v>
      </c>
      <c r="C4" s="27">
        <v>50.16</v>
      </c>
      <c r="D4" s="27">
        <v>55.22</v>
      </c>
      <c r="E4" s="27">
        <v>57.21</v>
      </c>
      <c r="F4" s="27">
        <v>59.44</v>
      </c>
      <c r="G4" s="27">
        <v>61.28</v>
      </c>
      <c r="H4" s="27">
        <v>62.05</v>
      </c>
      <c r="I4" s="27">
        <v>62.54</v>
      </c>
      <c r="J4" s="27">
        <v>63.17</v>
      </c>
      <c r="K4" s="27">
        <v>64.06</v>
      </c>
      <c r="L4" s="27">
        <v>65.34</v>
      </c>
      <c r="M4" s="27">
        <v>66.89</v>
      </c>
      <c r="N4" s="27">
        <v>68.489999999999995</v>
      </c>
      <c r="O4" s="27">
        <v>69.86</v>
      </c>
      <c r="P4" s="27">
        <v>70.97</v>
      </c>
      <c r="Q4" s="27">
        <v>71.59</v>
      </c>
      <c r="R4" s="27">
        <v>72.010000000000005</v>
      </c>
      <c r="S4" s="27">
        <v>72.42</v>
      </c>
      <c r="T4" s="27">
        <v>72.92</v>
      </c>
      <c r="U4" s="27">
        <v>73.319999999999993</v>
      </c>
      <c r="V4" s="27">
        <v>73.430000000000007</v>
      </c>
      <c r="W4" s="27">
        <v>73.430000000000007</v>
      </c>
      <c r="X4" s="27">
        <v>73.56</v>
      </c>
      <c r="Y4" s="27">
        <v>73.900000000000006</v>
      </c>
      <c r="Z4" s="27">
        <v>74.290000000000006</v>
      </c>
      <c r="AA4" s="27">
        <v>74.94</v>
      </c>
      <c r="AB4" s="27">
        <v>75.44</v>
      </c>
      <c r="AC4" s="27">
        <v>75.760000000000005</v>
      </c>
      <c r="AD4" s="27">
        <v>75.72</v>
      </c>
      <c r="AE4" s="27">
        <v>75.599999999999994</v>
      </c>
      <c r="AF4" s="27">
        <v>75.39</v>
      </c>
      <c r="AG4" s="46">
        <v>0.54068387096774184</v>
      </c>
    </row>
    <row r="5" spans="1:33" ht="15" x14ac:dyDescent="0.25">
      <c r="A5" s="89" t="s">
        <v>60</v>
      </c>
      <c r="B5" s="27">
        <v>20.13</v>
      </c>
      <c r="C5" s="27">
        <v>24.54</v>
      </c>
      <c r="D5" s="27">
        <v>26.23</v>
      </c>
      <c r="E5" s="27">
        <v>27.57</v>
      </c>
      <c r="F5" s="27">
        <v>29.16</v>
      </c>
      <c r="G5" s="27">
        <v>30.55</v>
      </c>
      <c r="H5" s="27">
        <v>31.21</v>
      </c>
      <c r="I5" s="27">
        <v>31.67</v>
      </c>
      <c r="J5" s="27">
        <v>32.24</v>
      </c>
      <c r="K5" s="27">
        <v>32.96</v>
      </c>
      <c r="L5" s="27">
        <v>33.99</v>
      </c>
      <c r="M5" s="27">
        <v>35.25</v>
      </c>
      <c r="N5" s="27">
        <v>36.64</v>
      </c>
      <c r="O5" s="27">
        <v>37.979999999999997</v>
      </c>
      <c r="P5" s="27">
        <v>39.19</v>
      </c>
      <c r="Q5" s="27">
        <v>40.090000000000003</v>
      </c>
      <c r="R5" s="27">
        <v>40.799999999999997</v>
      </c>
      <c r="S5" s="27">
        <v>41.37</v>
      </c>
      <c r="T5" s="27">
        <v>41.82</v>
      </c>
      <c r="U5" s="27">
        <v>42.1</v>
      </c>
      <c r="V5" s="27">
        <v>42.25</v>
      </c>
      <c r="W5" s="27">
        <v>42.32</v>
      </c>
      <c r="X5" s="27">
        <v>42.31</v>
      </c>
      <c r="Y5" s="27">
        <v>42.31</v>
      </c>
      <c r="Z5" s="27">
        <v>42.29</v>
      </c>
      <c r="AA5" s="27">
        <v>42.29</v>
      </c>
      <c r="AB5" s="27">
        <v>42.25</v>
      </c>
      <c r="AC5" s="27">
        <v>42.26</v>
      </c>
      <c r="AD5" s="27">
        <v>42.26</v>
      </c>
      <c r="AE5" s="27">
        <v>42.27</v>
      </c>
      <c r="AF5" s="27">
        <v>42.25</v>
      </c>
      <c r="AG5" s="46">
        <v>0.87554193548387116</v>
      </c>
    </row>
    <row r="6" spans="1:33" ht="15" x14ac:dyDescent="0.25">
      <c r="A6" s="89" t="s">
        <v>61</v>
      </c>
      <c r="B6" s="27">
        <v>22.8</v>
      </c>
      <c r="C6" s="27">
        <v>27.11</v>
      </c>
      <c r="D6" s="27">
        <v>28.72</v>
      </c>
      <c r="E6" s="27">
        <v>30.23</v>
      </c>
      <c r="F6" s="27">
        <v>32.1</v>
      </c>
      <c r="G6" s="27">
        <v>33.630000000000003</v>
      </c>
      <c r="H6" s="27">
        <v>34.200000000000003</v>
      </c>
      <c r="I6" s="27">
        <v>34.590000000000003</v>
      </c>
      <c r="J6" s="27">
        <v>35.06</v>
      </c>
      <c r="K6" s="27">
        <v>35.770000000000003</v>
      </c>
      <c r="L6" s="27">
        <v>36.92</v>
      </c>
      <c r="M6" s="27">
        <v>38.340000000000003</v>
      </c>
      <c r="N6" s="27">
        <v>39.89</v>
      </c>
      <c r="O6" s="27">
        <v>41.32</v>
      </c>
      <c r="P6" s="27">
        <v>42.7</v>
      </c>
      <c r="Q6" s="27">
        <v>43.78</v>
      </c>
      <c r="R6" s="27">
        <v>44.78</v>
      </c>
      <c r="S6" s="27">
        <v>45.75</v>
      </c>
      <c r="T6" s="27">
        <v>46.62</v>
      </c>
      <c r="U6" s="27">
        <v>47.16</v>
      </c>
      <c r="V6" s="27">
        <v>47.4</v>
      </c>
      <c r="W6" s="27">
        <v>47.36</v>
      </c>
      <c r="X6" s="27">
        <v>47.27</v>
      </c>
      <c r="Y6" s="27">
        <v>47.2</v>
      </c>
      <c r="Z6" s="27">
        <v>47.02</v>
      </c>
      <c r="AA6" s="27">
        <v>46.86</v>
      </c>
      <c r="AB6" s="27">
        <v>46.75</v>
      </c>
      <c r="AC6" s="27">
        <v>46.65</v>
      </c>
      <c r="AD6" s="27">
        <v>46.47</v>
      </c>
      <c r="AE6" s="27">
        <v>46.41</v>
      </c>
      <c r="AF6" s="27">
        <v>46.25</v>
      </c>
      <c r="AG6" s="46">
        <v>0.34382258064516114</v>
      </c>
    </row>
    <row r="7" spans="1:33" ht="15" x14ac:dyDescent="0.25">
      <c r="A7" s="89" t="s">
        <v>50</v>
      </c>
      <c r="B7" s="27">
        <v>12.94</v>
      </c>
      <c r="C7" s="27">
        <v>13.09</v>
      </c>
      <c r="D7" s="27">
        <v>13.07</v>
      </c>
      <c r="E7" s="27">
        <v>13.11</v>
      </c>
      <c r="F7" s="27">
        <v>13.16</v>
      </c>
      <c r="G7" s="27">
        <v>13.24</v>
      </c>
      <c r="H7" s="27">
        <v>13.18</v>
      </c>
      <c r="I7" s="27">
        <v>13.18</v>
      </c>
      <c r="J7" s="27">
        <v>13.15</v>
      </c>
      <c r="K7" s="27">
        <v>13.14</v>
      </c>
      <c r="L7" s="27">
        <v>13.08</v>
      </c>
      <c r="M7" s="27">
        <v>13.01</v>
      </c>
      <c r="N7" s="27">
        <v>12.92</v>
      </c>
      <c r="O7" s="27">
        <v>12.86</v>
      </c>
      <c r="P7" s="27">
        <v>12.72</v>
      </c>
      <c r="Q7" s="27">
        <v>12.46</v>
      </c>
      <c r="R7" s="27">
        <v>12.12</v>
      </c>
      <c r="S7" s="27">
        <v>11.88</v>
      </c>
      <c r="T7" s="27">
        <v>11.74</v>
      </c>
      <c r="U7" s="27">
        <v>11.65</v>
      </c>
      <c r="V7" s="27">
        <v>11.48</v>
      </c>
      <c r="W7" s="27">
        <v>11.34</v>
      </c>
      <c r="X7" s="27">
        <v>11.24</v>
      </c>
      <c r="Y7" s="27">
        <v>11.25</v>
      </c>
      <c r="Z7" s="27">
        <v>11.27</v>
      </c>
      <c r="AA7" s="27">
        <v>11.36</v>
      </c>
      <c r="AB7" s="27">
        <v>11.49</v>
      </c>
      <c r="AC7" s="27">
        <v>11.56</v>
      </c>
      <c r="AD7" s="27">
        <v>11.49</v>
      </c>
      <c r="AE7" s="27">
        <v>11.36</v>
      </c>
      <c r="AF7" s="27">
        <v>11.19</v>
      </c>
      <c r="AG7" s="46">
        <v>0.37639354838709688</v>
      </c>
    </row>
    <row r="8" spans="1:33" ht="15" x14ac:dyDescent="0.25">
      <c r="A8" s="89" t="s">
        <v>49</v>
      </c>
      <c r="B8" s="27">
        <v>10.08</v>
      </c>
      <c r="C8" s="27">
        <v>10.43</v>
      </c>
      <c r="D8" s="27">
        <v>9.94</v>
      </c>
      <c r="E8" s="27">
        <v>9.64</v>
      </c>
      <c r="F8" s="27">
        <v>9.92</v>
      </c>
      <c r="G8" s="27">
        <v>10.07</v>
      </c>
      <c r="H8" s="27">
        <v>9.94</v>
      </c>
      <c r="I8" s="27">
        <v>11.31</v>
      </c>
      <c r="J8" s="27">
        <v>14.28</v>
      </c>
      <c r="K8" s="27">
        <v>16.09</v>
      </c>
      <c r="L8" s="27">
        <v>16.88</v>
      </c>
      <c r="M8" s="27">
        <v>17.37</v>
      </c>
      <c r="N8" s="27">
        <v>18.149999999999999</v>
      </c>
      <c r="O8" s="27">
        <v>19.34</v>
      </c>
      <c r="P8" s="27">
        <v>20.399999999999999</v>
      </c>
      <c r="Q8" s="27">
        <v>21.08</v>
      </c>
      <c r="R8" s="27">
        <v>22.18</v>
      </c>
      <c r="S8" s="27">
        <v>25.83</v>
      </c>
      <c r="T8" s="27">
        <v>31.95</v>
      </c>
      <c r="U8" s="27">
        <v>36.76</v>
      </c>
      <c r="V8" s="27">
        <v>38.979999999999997</v>
      </c>
      <c r="W8" s="27">
        <v>39.79</v>
      </c>
      <c r="X8" s="27">
        <v>40.14</v>
      </c>
      <c r="Y8" s="27">
        <v>40.36</v>
      </c>
      <c r="Z8" s="27">
        <v>40.54</v>
      </c>
      <c r="AA8" s="27">
        <v>40.770000000000003</v>
      </c>
      <c r="AB8" s="27">
        <v>40.93</v>
      </c>
      <c r="AC8" s="27">
        <v>41.12</v>
      </c>
      <c r="AD8" s="27">
        <v>41.32</v>
      </c>
      <c r="AE8" s="27">
        <v>41.61</v>
      </c>
      <c r="AF8" s="27">
        <v>41.9</v>
      </c>
      <c r="AG8" s="46">
        <v>0.34311290322580645</v>
      </c>
    </row>
    <row r="9" spans="1:33" ht="15" x14ac:dyDescent="0.25">
      <c r="A9" s="89" t="s">
        <v>51</v>
      </c>
      <c r="B9" s="27">
        <v>5.66</v>
      </c>
      <c r="C9" s="27">
        <v>5.61</v>
      </c>
      <c r="D9" s="27">
        <v>5.53</v>
      </c>
      <c r="E9" s="27">
        <v>5.5</v>
      </c>
      <c r="F9" s="27">
        <v>5.45</v>
      </c>
      <c r="G9" s="27">
        <v>5.44</v>
      </c>
      <c r="H9" s="27">
        <v>5.42</v>
      </c>
      <c r="I9" s="27">
        <v>5.38</v>
      </c>
      <c r="J9" s="27">
        <v>5.38</v>
      </c>
      <c r="K9" s="27">
        <v>5.37</v>
      </c>
      <c r="L9" s="27">
        <v>5.34</v>
      </c>
      <c r="M9" s="27">
        <v>5.32</v>
      </c>
      <c r="N9" s="27">
        <v>5.31</v>
      </c>
      <c r="O9" s="27">
        <v>5.32</v>
      </c>
      <c r="P9" s="27">
        <v>5.32</v>
      </c>
      <c r="Q9" s="27">
        <v>5.28</v>
      </c>
      <c r="R9" s="27">
        <v>5.27</v>
      </c>
      <c r="S9" s="27">
        <v>5.26</v>
      </c>
      <c r="T9" s="27">
        <v>5.28</v>
      </c>
      <c r="U9" s="27">
        <v>5.27</v>
      </c>
      <c r="V9" s="27">
        <v>5.24</v>
      </c>
      <c r="W9" s="27">
        <v>5.25</v>
      </c>
      <c r="X9" s="27">
        <v>5.25</v>
      </c>
      <c r="Y9" s="27">
        <v>5.22</v>
      </c>
      <c r="Z9" s="27">
        <v>5.24</v>
      </c>
      <c r="AA9" s="27">
        <v>5.23</v>
      </c>
      <c r="AB9" s="27">
        <v>5.31</v>
      </c>
      <c r="AC9" s="27">
        <v>5.23</v>
      </c>
      <c r="AD9" s="27">
        <v>5.23</v>
      </c>
      <c r="AE9" s="27">
        <v>5.23</v>
      </c>
      <c r="AF9" s="27">
        <v>5.23</v>
      </c>
      <c r="AG9" s="46">
        <v>0.14235806451612903</v>
      </c>
    </row>
    <row r="10" spans="1:33" ht="15" x14ac:dyDescent="0.25">
      <c r="A10" s="89" t="s">
        <v>52</v>
      </c>
      <c r="B10" s="27">
        <v>3.83</v>
      </c>
      <c r="C10" s="27">
        <v>4.34</v>
      </c>
      <c r="D10" s="27">
        <v>4.95</v>
      </c>
      <c r="E10" s="27">
        <v>5.76</v>
      </c>
      <c r="F10" s="27">
        <v>6.62</v>
      </c>
      <c r="G10" s="27">
        <v>7.52</v>
      </c>
      <c r="H10" s="27">
        <v>8.42</v>
      </c>
      <c r="I10" s="27">
        <v>9.33</v>
      </c>
      <c r="J10" s="27">
        <v>10.37</v>
      </c>
      <c r="K10" s="27">
        <v>11.38</v>
      </c>
      <c r="L10" s="27">
        <v>12.52</v>
      </c>
      <c r="M10" s="27">
        <v>13.76</v>
      </c>
      <c r="N10" s="27">
        <v>15.2</v>
      </c>
      <c r="O10" s="27">
        <v>16.739999999999998</v>
      </c>
      <c r="P10" s="27">
        <v>18.5</v>
      </c>
      <c r="Q10" s="27">
        <v>20.47</v>
      </c>
      <c r="R10" s="27">
        <v>22.6</v>
      </c>
      <c r="S10" s="27">
        <v>24.86</v>
      </c>
      <c r="T10" s="27">
        <v>27.27</v>
      </c>
      <c r="U10" s="27">
        <v>29.76</v>
      </c>
      <c r="V10" s="27">
        <v>32.36</v>
      </c>
      <c r="W10" s="27">
        <v>34.97</v>
      </c>
      <c r="X10" s="27">
        <v>37.74</v>
      </c>
      <c r="Y10" s="27">
        <v>40.380000000000003</v>
      </c>
      <c r="Z10" s="27">
        <v>43.07</v>
      </c>
      <c r="AA10" s="27">
        <v>45.9</v>
      </c>
      <c r="AB10" s="27">
        <v>48.43</v>
      </c>
      <c r="AC10" s="27">
        <v>51.17</v>
      </c>
      <c r="AD10" s="27">
        <v>53.82</v>
      </c>
      <c r="AE10" s="27">
        <v>56.19</v>
      </c>
      <c r="AF10" s="27">
        <v>58.73</v>
      </c>
      <c r="AG10" s="46">
        <v>0.25554516129032256</v>
      </c>
    </row>
  </sheetData>
  <pageMargins left="0.7" right="0.7" top="0.75" bottom="0.75" header="0.3" footer="0.3"/>
  <pageSetup paperSize="9" orientation="portrait" horizontalDpi="360" verticalDpi="36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85EAEE-A2A7-4FA2-B645-BEB40340BD33}">
  <dimension ref="A1:L678"/>
  <sheetViews>
    <sheetView zoomScale="70" zoomScaleNormal="70" workbookViewId="0">
      <selection activeCell="D28" sqref="D28"/>
    </sheetView>
  </sheetViews>
  <sheetFormatPr defaultRowHeight="13.8" x14ac:dyDescent="0.3"/>
  <cols>
    <col min="1" max="1" width="11.21875" style="3" bestFit="1" customWidth="1"/>
    <col min="2" max="2" width="9" style="3" bestFit="1" customWidth="1"/>
    <col min="3" max="3" width="11" style="7" bestFit="1" customWidth="1"/>
    <col min="4" max="4" width="9.33203125" style="3" bestFit="1" customWidth="1"/>
    <col min="5" max="5" width="8.88671875" style="3" customWidth="1"/>
    <col min="6" max="6" width="1.109375" style="6" customWidth="1"/>
    <col min="7" max="7" width="9" style="3" bestFit="1" customWidth="1"/>
    <col min="8" max="8" width="10.44140625" style="3" bestFit="1" customWidth="1"/>
    <col min="9" max="9" width="9.33203125" style="3" bestFit="1" customWidth="1"/>
    <col min="10" max="10" width="9" style="3" bestFit="1" customWidth="1"/>
    <col min="11" max="11" width="8.88671875" style="10"/>
    <col min="12" max="16384" width="8.88671875" style="3"/>
  </cols>
  <sheetData>
    <row r="1" spans="1:12" s="1" customFormat="1" ht="14.4" thickBot="1" x14ac:dyDescent="0.35">
      <c r="B1" s="116" t="s">
        <v>2</v>
      </c>
      <c r="C1" s="117"/>
      <c r="D1" s="117"/>
      <c r="E1" s="118"/>
      <c r="F1" s="2"/>
      <c r="G1" s="119" t="s">
        <v>3</v>
      </c>
      <c r="H1" s="120"/>
      <c r="I1" s="120"/>
      <c r="J1" s="121"/>
      <c r="K1" s="9"/>
    </row>
    <row r="2" spans="1:12" ht="14.4" thickBot="1" x14ac:dyDescent="0.35">
      <c r="A2" s="93" t="s">
        <v>0</v>
      </c>
      <c r="B2" s="94" t="s">
        <v>33</v>
      </c>
      <c r="C2" s="95" t="s">
        <v>66</v>
      </c>
      <c r="D2" s="94" t="s">
        <v>84</v>
      </c>
      <c r="E2" s="96" t="s">
        <v>1</v>
      </c>
      <c r="F2" s="84"/>
      <c r="G2" s="97" t="s">
        <v>34</v>
      </c>
      <c r="H2" s="95" t="s">
        <v>67</v>
      </c>
      <c r="I2" s="94" t="s">
        <v>84</v>
      </c>
      <c r="J2" s="98" t="s">
        <v>1</v>
      </c>
      <c r="K2" s="94" t="s">
        <v>35</v>
      </c>
      <c r="L2" s="94" t="s">
        <v>36</v>
      </c>
    </row>
    <row r="3" spans="1:12" x14ac:dyDescent="0.3">
      <c r="A3" s="99" t="s">
        <v>6</v>
      </c>
      <c r="B3" s="4">
        <v>258.5</v>
      </c>
      <c r="C3" s="5">
        <v>131.1</v>
      </c>
      <c r="D3" s="4">
        <v>3748</v>
      </c>
      <c r="E3" s="4">
        <v>80</v>
      </c>
      <c r="F3" s="8"/>
      <c r="G3" s="4">
        <v>577.29999999999995</v>
      </c>
      <c r="H3" s="4">
        <v>296.3</v>
      </c>
      <c r="I3" s="4">
        <v>3786</v>
      </c>
      <c r="J3" s="4">
        <v>80</v>
      </c>
      <c r="K3" s="25">
        <f t="shared" ref="K3:K27" si="0">+ C3/B3</f>
        <v>0.50715667311411994</v>
      </c>
      <c r="L3" s="25">
        <f>+ H3/G3</f>
        <v>0.51325134245626192</v>
      </c>
    </row>
    <row r="4" spans="1:12" x14ac:dyDescent="0.3">
      <c r="A4" s="99" t="s">
        <v>7</v>
      </c>
      <c r="B4" s="4">
        <v>255.9</v>
      </c>
      <c r="C4" s="5">
        <v>130.6</v>
      </c>
      <c r="D4" s="4">
        <v>3770</v>
      </c>
      <c r="E4" s="4">
        <v>80</v>
      </c>
      <c r="F4" s="8"/>
      <c r="G4" s="4">
        <v>635.1</v>
      </c>
      <c r="H4" s="4">
        <v>326.39999999999998</v>
      </c>
      <c r="I4" s="4">
        <v>3799</v>
      </c>
      <c r="J4" s="4">
        <v>80</v>
      </c>
      <c r="K4" s="25">
        <f t="shared" si="0"/>
        <v>0.51035560765924182</v>
      </c>
      <c r="L4" s="25">
        <f t="shared" ref="L4:L6" si="1">+ H4/G4</f>
        <v>0.51393481341521019</v>
      </c>
    </row>
    <row r="5" spans="1:12" x14ac:dyDescent="0.3">
      <c r="A5" s="99" t="s">
        <v>8</v>
      </c>
      <c r="B5" s="4">
        <v>258.5</v>
      </c>
      <c r="C5" s="5">
        <v>131.4</v>
      </c>
      <c r="D5" s="4">
        <v>3760</v>
      </c>
      <c r="E5" s="4">
        <v>80</v>
      </c>
      <c r="F5" s="8"/>
      <c r="G5" s="4">
        <v>670.4</v>
      </c>
      <c r="H5" s="5">
        <v>345</v>
      </c>
      <c r="I5" s="4">
        <v>3799</v>
      </c>
      <c r="J5" s="4">
        <v>80</v>
      </c>
      <c r="K5" s="25">
        <f t="shared" si="0"/>
        <v>0.50831721470019342</v>
      </c>
      <c r="L5" s="25">
        <f t="shared" si="1"/>
        <v>0.51461813842482107</v>
      </c>
    </row>
    <row r="6" spans="1:12" x14ac:dyDescent="0.3">
      <c r="A6" s="99" t="s">
        <v>9</v>
      </c>
      <c r="B6" s="4">
        <v>249.5</v>
      </c>
      <c r="C6" s="5">
        <v>127</v>
      </c>
      <c r="D6" s="4">
        <v>3764</v>
      </c>
      <c r="E6" s="4">
        <v>80</v>
      </c>
      <c r="F6" s="8"/>
      <c r="G6" s="4">
        <v>671.5</v>
      </c>
      <c r="H6" s="4">
        <v>340.2</v>
      </c>
      <c r="I6" s="4">
        <v>3806</v>
      </c>
      <c r="J6" s="4">
        <v>80</v>
      </c>
      <c r="K6" s="25">
        <f t="shared" si="0"/>
        <v>0.50901803607214424</v>
      </c>
      <c r="L6" s="25">
        <f t="shared" si="1"/>
        <v>0.50662695457930007</v>
      </c>
    </row>
    <row r="7" spans="1:12" ht="14.4" thickBot="1" x14ac:dyDescent="0.35">
      <c r="A7" s="100" t="s">
        <v>18</v>
      </c>
      <c r="B7" s="13">
        <v>265.3</v>
      </c>
      <c r="C7" s="14">
        <v>134.69999999999999</v>
      </c>
      <c r="D7" s="13">
        <v>3755</v>
      </c>
      <c r="E7" s="13">
        <v>80</v>
      </c>
      <c r="F7" s="15"/>
      <c r="G7" s="13">
        <v>618.20000000000005</v>
      </c>
      <c r="H7" s="13">
        <v>317.5</v>
      </c>
      <c r="I7" s="13">
        <v>3792</v>
      </c>
      <c r="J7" s="13">
        <v>80</v>
      </c>
      <c r="K7" s="25">
        <f t="shared" si="0"/>
        <v>0.5077271013946475</v>
      </c>
      <c r="L7" s="25">
        <f t="shared" ref="L7:L27" si="2">+ H7/G7</f>
        <v>0.51358783565189259</v>
      </c>
    </row>
    <row r="8" spans="1:12" ht="14.4" thickTop="1" x14ac:dyDescent="0.3">
      <c r="A8" s="101" t="s">
        <v>10</v>
      </c>
      <c r="B8" s="16">
        <v>228.9</v>
      </c>
      <c r="C8" s="17">
        <v>113.6</v>
      </c>
      <c r="D8" s="16">
        <v>3665</v>
      </c>
      <c r="E8" s="16">
        <v>80</v>
      </c>
      <c r="F8" s="18"/>
      <c r="G8" s="16">
        <v>563.6</v>
      </c>
      <c r="H8" s="16">
        <v>287.60000000000002</v>
      </c>
      <c r="I8" s="16">
        <v>3775</v>
      </c>
      <c r="J8" s="16">
        <v>80</v>
      </c>
      <c r="K8" s="25">
        <f t="shared" si="0"/>
        <v>0.49628658802970727</v>
      </c>
      <c r="L8" s="25">
        <f t="shared" si="2"/>
        <v>0.51029098651525906</v>
      </c>
    </row>
    <row r="9" spans="1:12" x14ac:dyDescent="0.3">
      <c r="A9" s="99" t="s">
        <v>11</v>
      </c>
      <c r="B9" s="12">
        <v>232</v>
      </c>
      <c r="C9" s="12">
        <v>114.8</v>
      </c>
      <c r="D9" s="11">
        <v>3649</v>
      </c>
      <c r="E9" s="11">
        <v>80</v>
      </c>
      <c r="F9" s="8"/>
      <c r="G9" s="11">
        <v>613.1</v>
      </c>
      <c r="H9" s="11">
        <v>316.3</v>
      </c>
      <c r="I9" s="11">
        <v>3803</v>
      </c>
      <c r="J9" s="11">
        <v>80</v>
      </c>
      <c r="K9" s="25">
        <f t="shared" si="0"/>
        <v>0.49482758620689654</v>
      </c>
      <c r="L9" s="25">
        <f t="shared" si="2"/>
        <v>0.51590278910455067</v>
      </c>
    </row>
    <row r="10" spans="1:12" x14ac:dyDescent="0.3">
      <c r="A10" s="99" t="s">
        <v>12</v>
      </c>
      <c r="B10" s="11">
        <v>239.9</v>
      </c>
      <c r="C10" s="12">
        <v>118.5</v>
      </c>
      <c r="D10" s="11">
        <v>3637</v>
      </c>
      <c r="E10" s="11">
        <v>80</v>
      </c>
      <c r="F10" s="8"/>
      <c r="G10" s="11">
        <v>644.6</v>
      </c>
      <c r="H10" s="11">
        <v>330.9</v>
      </c>
      <c r="I10" s="11">
        <v>3796</v>
      </c>
      <c r="J10" s="11">
        <v>80</v>
      </c>
      <c r="K10" s="25">
        <f t="shared" si="0"/>
        <v>0.49395581492288454</v>
      </c>
      <c r="L10" s="25">
        <f t="shared" si="2"/>
        <v>0.51334160719826238</v>
      </c>
    </row>
    <row r="11" spans="1:12" x14ac:dyDescent="0.3">
      <c r="A11" s="99" t="s">
        <v>13</v>
      </c>
      <c r="B11" s="11">
        <v>237.5</v>
      </c>
      <c r="C11" s="12">
        <v>117</v>
      </c>
      <c r="D11" s="11">
        <v>3632</v>
      </c>
      <c r="E11" s="11">
        <v>80</v>
      </c>
      <c r="F11" s="8"/>
      <c r="G11" s="11">
        <v>635.9</v>
      </c>
      <c r="H11" s="12">
        <v>327</v>
      </c>
      <c r="I11" s="11">
        <v>3801</v>
      </c>
      <c r="J11" s="11">
        <v>80</v>
      </c>
      <c r="K11" s="25">
        <f t="shared" si="0"/>
        <v>0.49263157894736842</v>
      </c>
      <c r="L11" s="25">
        <f t="shared" si="2"/>
        <v>0.51423179745242964</v>
      </c>
    </row>
    <row r="12" spans="1:12" ht="14.4" thickBot="1" x14ac:dyDescent="0.35">
      <c r="A12" s="100" t="s">
        <v>19</v>
      </c>
      <c r="B12" s="19">
        <v>231.8</v>
      </c>
      <c r="C12" s="20">
        <v>114</v>
      </c>
      <c r="D12" s="19">
        <v>3634</v>
      </c>
      <c r="E12" s="19">
        <v>80</v>
      </c>
      <c r="F12" s="15"/>
      <c r="G12" s="19">
        <v>599.5</v>
      </c>
      <c r="H12" s="19">
        <v>307.8</v>
      </c>
      <c r="I12" s="19">
        <v>3794</v>
      </c>
      <c r="J12" s="19">
        <v>80</v>
      </c>
      <c r="K12" s="25">
        <f t="shared" si="0"/>
        <v>0.49180327868852458</v>
      </c>
      <c r="L12" s="25">
        <f t="shared" si="2"/>
        <v>0.51342785654712264</v>
      </c>
    </row>
    <row r="13" spans="1:12" ht="14.4" thickTop="1" x14ac:dyDescent="0.3">
      <c r="A13" s="101" t="s">
        <v>14</v>
      </c>
      <c r="B13" s="21">
        <v>219.6</v>
      </c>
      <c r="C13" s="22">
        <v>107.9</v>
      </c>
      <c r="D13" s="21">
        <v>3631</v>
      </c>
      <c r="E13" s="21">
        <v>80</v>
      </c>
      <c r="F13" s="18"/>
      <c r="G13" s="22">
        <v>562.14</v>
      </c>
      <c r="H13" s="21">
        <v>286.89999999999998</v>
      </c>
      <c r="I13" s="21">
        <v>3776</v>
      </c>
      <c r="J13" s="21">
        <v>80</v>
      </c>
      <c r="K13" s="25">
        <f t="shared" si="0"/>
        <v>0.49134790528233158</v>
      </c>
      <c r="L13" s="25">
        <f t="shared" si="2"/>
        <v>0.51037108193688407</v>
      </c>
    </row>
    <row r="14" spans="1:12" x14ac:dyDescent="0.3">
      <c r="A14" s="99" t="s">
        <v>15</v>
      </c>
      <c r="B14" s="4">
        <v>223.9</v>
      </c>
      <c r="C14" s="5">
        <v>110.1</v>
      </c>
      <c r="D14" s="4">
        <v>3624</v>
      </c>
      <c r="E14" s="4">
        <v>80</v>
      </c>
      <c r="F14" s="8"/>
      <c r="G14" s="4">
        <v>603.4</v>
      </c>
      <c r="H14" s="4">
        <v>308.8</v>
      </c>
      <c r="I14" s="4">
        <v>3783</v>
      </c>
      <c r="J14" s="4">
        <v>79</v>
      </c>
      <c r="K14" s="25">
        <f t="shared" si="0"/>
        <v>0.49173738276016077</v>
      </c>
      <c r="L14" s="25">
        <f t="shared" si="2"/>
        <v>0.51176665561816381</v>
      </c>
    </row>
    <row r="15" spans="1:12" x14ac:dyDescent="0.3">
      <c r="A15" s="99" t="s">
        <v>16</v>
      </c>
      <c r="B15" s="5">
        <v>230</v>
      </c>
      <c r="C15" s="5">
        <v>112.4</v>
      </c>
      <c r="D15" s="4">
        <v>3605</v>
      </c>
      <c r="E15" s="4">
        <v>80</v>
      </c>
      <c r="F15" s="8"/>
      <c r="G15" s="23">
        <v>627.79999999999995</v>
      </c>
      <c r="H15" s="23">
        <v>320.3</v>
      </c>
      <c r="I15" s="23">
        <v>3781</v>
      </c>
      <c r="J15" s="23">
        <v>79</v>
      </c>
      <c r="K15" s="25">
        <f t="shared" si="0"/>
        <v>0.48869565217391309</v>
      </c>
      <c r="L15" s="25">
        <f t="shared" si="2"/>
        <v>0.5101943294042689</v>
      </c>
    </row>
    <row r="16" spans="1:12" x14ac:dyDescent="0.3">
      <c r="A16" s="99" t="s">
        <v>17</v>
      </c>
      <c r="B16" s="4">
        <v>223.3</v>
      </c>
      <c r="C16" s="5">
        <v>109.6</v>
      </c>
      <c r="D16" s="4">
        <v>3611</v>
      </c>
      <c r="E16" s="4">
        <v>81</v>
      </c>
      <c r="F16" s="8"/>
      <c r="G16" s="4">
        <v>616.79999999999995</v>
      </c>
      <c r="H16" s="4">
        <v>316.10000000000002</v>
      </c>
      <c r="I16" s="4">
        <v>3792</v>
      </c>
      <c r="J16" s="4">
        <v>80</v>
      </c>
      <c r="K16" s="25">
        <f t="shared" si="0"/>
        <v>0.4908195253022839</v>
      </c>
      <c r="L16" s="25">
        <f t="shared" si="2"/>
        <v>0.51248378728923483</v>
      </c>
    </row>
    <row r="17" spans="1:12" ht="14.4" thickBot="1" x14ac:dyDescent="0.35">
      <c r="A17" s="100" t="s">
        <v>20</v>
      </c>
      <c r="B17" s="13">
        <v>214.5</v>
      </c>
      <c r="C17" s="14">
        <v>104.6</v>
      </c>
      <c r="D17" s="13">
        <v>3595</v>
      </c>
      <c r="E17" s="13">
        <v>80</v>
      </c>
      <c r="F17" s="15"/>
      <c r="G17" s="13">
        <v>579.29999999999995</v>
      </c>
      <c r="H17" s="13">
        <v>295.60000000000002</v>
      </c>
      <c r="I17" s="13">
        <v>3779</v>
      </c>
      <c r="J17" s="13">
        <v>80</v>
      </c>
      <c r="K17" s="25">
        <f t="shared" si="0"/>
        <v>0.48764568764568761</v>
      </c>
      <c r="L17" s="25">
        <f t="shared" si="2"/>
        <v>0.51027101674434672</v>
      </c>
    </row>
    <row r="18" spans="1:12" ht="14.4" thickTop="1" x14ac:dyDescent="0.3">
      <c r="A18" s="101" t="s">
        <v>21</v>
      </c>
      <c r="B18" s="16">
        <v>222.8</v>
      </c>
      <c r="C18" s="17">
        <v>109.7</v>
      </c>
      <c r="D18" s="16">
        <v>3636</v>
      </c>
      <c r="E18" s="16">
        <v>80</v>
      </c>
      <c r="F18" s="18"/>
      <c r="G18" s="17">
        <v>543.5</v>
      </c>
      <c r="H18" s="16">
        <v>276.89999999999998</v>
      </c>
      <c r="I18" s="16">
        <v>3775</v>
      </c>
      <c r="J18" s="16">
        <v>80</v>
      </c>
      <c r="K18" s="25">
        <f t="shared" si="0"/>
        <v>0.49236983842010773</v>
      </c>
      <c r="L18" s="25">
        <f t="shared" si="2"/>
        <v>0.50947562097516097</v>
      </c>
    </row>
    <row r="19" spans="1:12" x14ac:dyDescent="0.3">
      <c r="A19" s="99" t="s">
        <v>22</v>
      </c>
      <c r="B19" s="11">
        <v>229.3</v>
      </c>
      <c r="C19" s="12">
        <v>113.3</v>
      </c>
      <c r="D19" s="11">
        <v>3626</v>
      </c>
      <c r="E19" s="11">
        <v>81</v>
      </c>
      <c r="F19" s="8"/>
      <c r="G19" s="11">
        <v>590.79999999999995</v>
      </c>
      <c r="H19" s="12">
        <v>301.5</v>
      </c>
      <c r="I19" s="11">
        <v>3784</v>
      </c>
      <c r="J19" s="11">
        <v>79</v>
      </c>
      <c r="K19" s="25">
        <f t="shared" si="0"/>
        <v>0.49411251635412118</v>
      </c>
      <c r="L19" s="25">
        <f t="shared" si="2"/>
        <v>0.51032498307379826</v>
      </c>
    </row>
    <row r="20" spans="1:12" x14ac:dyDescent="0.3">
      <c r="A20" s="99" t="s">
        <v>23</v>
      </c>
      <c r="B20" s="11">
        <v>232.9</v>
      </c>
      <c r="C20" s="12">
        <v>114.2</v>
      </c>
      <c r="D20" s="11">
        <v>3616</v>
      </c>
      <c r="E20" s="11">
        <v>80</v>
      </c>
      <c r="F20" s="8"/>
      <c r="G20" s="11">
        <v>618.70000000000005</v>
      </c>
      <c r="H20" s="11">
        <v>314.39999999999998</v>
      </c>
      <c r="I20" s="11">
        <v>3777</v>
      </c>
      <c r="J20" s="11">
        <v>79</v>
      </c>
      <c r="K20" s="25">
        <f t="shared" si="0"/>
        <v>0.49033920137398024</v>
      </c>
      <c r="L20" s="25">
        <f t="shared" si="2"/>
        <v>0.50816227573945361</v>
      </c>
    </row>
    <row r="21" spans="1:12" x14ac:dyDescent="0.3">
      <c r="A21" s="99" t="s">
        <v>24</v>
      </c>
      <c r="B21" s="11">
        <v>230.3</v>
      </c>
      <c r="C21" s="12">
        <v>112.9</v>
      </c>
      <c r="D21" s="11">
        <v>3614</v>
      </c>
      <c r="E21" s="11">
        <v>80</v>
      </c>
      <c r="F21" s="8"/>
      <c r="G21" s="11">
        <v>610.5</v>
      </c>
      <c r="H21" s="12">
        <v>312</v>
      </c>
      <c r="I21" s="11">
        <v>3790</v>
      </c>
      <c r="J21" s="11">
        <v>80</v>
      </c>
      <c r="K21" s="25">
        <f t="shared" si="0"/>
        <v>0.4902301346070343</v>
      </c>
      <c r="L21" s="25">
        <f t="shared" si="2"/>
        <v>0.51105651105651106</v>
      </c>
    </row>
    <row r="22" spans="1:12" ht="14.4" thickBot="1" x14ac:dyDescent="0.35">
      <c r="A22" s="100" t="s">
        <v>25</v>
      </c>
      <c r="B22" s="19">
        <v>220.9</v>
      </c>
      <c r="C22" s="20">
        <v>108.4</v>
      </c>
      <c r="D22" s="19">
        <v>3618</v>
      </c>
      <c r="E22" s="19">
        <v>80</v>
      </c>
      <c r="F22" s="15"/>
      <c r="G22" s="19">
        <v>572.29999999999995</v>
      </c>
      <c r="H22" s="20">
        <v>292</v>
      </c>
      <c r="I22" s="19">
        <v>3782</v>
      </c>
      <c r="J22" s="19">
        <v>80</v>
      </c>
      <c r="K22" s="25">
        <f t="shared" si="0"/>
        <v>0.49071978270710731</v>
      </c>
      <c r="L22" s="25">
        <f t="shared" si="2"/>
        <v>0.51022191158483321</v>
      </c>
    </row>
    <row r="23" spans="1:12" ht="14.4" thickTop="1" x14ac:dyDescent="0.3">
      <c r="A23" s="101" t="s">
        <v>26</v>
      </c>
      <c r="B23" s="21">
        <v>225.2</v>
      </c>
      <c r="C23" s="22">
        <v>110.2</v>
      </c>
      <c r="D23" s="21">
        <v>3619</v>
      </c>
      <c r="E23" s="21">
        <v>80</v>
      </c>
      <c r="F23" s="18"/>
      <c r="G23" s="21">
        <v>524.20000000000005</v>
      </c>
      <c r="H23" s="21">
        <v>265.7</v>
      </c>
      <c r="I23" s="21">
        <v>3764</v>
      </c>
      <c r="J23" s="21">
        <v>80</v>
      </c>
      <c r="K23" s="25">
        <f t="shared" si="0"/>
        <v>0.48934280639431621</v>
      </c>
      <c r="L23" s="25">
        <f t="shared" si="2"/>
        <v>0.50686760778328876</v>
      </c>
    </row>
    <row r="24" spans="1:12" x14ac:dyDescent="0.3">
      <c r="A24" s="99" t="s">
        <v>27</v>
      </c>
      <c r="B24" s="4">
        <v>230.6</v>
      </c>
      <c r="C24" s="5">
        <v>112.5</v>
      </c>
      <c r="D24" s="4">
        <v>3599</v>
      </c>
      <c r="E24" s="4">
        <v>81</v>
      </c>
      <c r="F24" s="8"/>
      <c r="G24" s="4">
        <v>571.1</v>
      </c>
      <c r="H24" s="4">
        <v>290.60000000000002</v>
      </c>
      <c r="I24" s="4">
        <v>3777</v>
      </c>
      <c r="J24" s="4">
        <v>80</v>
      </c>
      <c r="K24" s="25">
        <f t="shared" si="0"/>
        <v>0.48785776235906331</v>
      </c>
      <c r="L24" s="25">
        <f t="shared" si="2"/>
        <v>0.50884258448607955</v>
      </c>
    </row>
    <row r="25" spans="1:12" x14ac:dyDescent="0.3">
      <c r="A25" s="99" t="s">
        <v>28</v>
      </c>
      <c r="B25" s="4">
        <v>234.5</v>
      </c>
      <c r="C25" s="5">
        <v>114.5</v>
      </c>
      <c r="D25" s="4">
        <v>3601</v>
      </c>
      <c r="E25" s="4">
        <v>81</v>
      </c>
      <c r="F25" s="8"/>
      <c r="G25" s="5">
        <v>595.1</v>
      </c>
      <c r="H25" s="5">
        <v>301.3</v>
      </c>
      <c r="I25" s="4">
        <v>3765</v>
      </c>
      <c r="J25" s="4">
        <v>79</v>
      </c>
      <c r="K25" s="25">
        <f t="shared" si="0"/>
        <v>0.48827292110874199</v>
      </c>
      <c r="L25" s="25">
        <f t="shared" si="2"/>
        <v>0.50630146193916992</v>
      </c>
    </row>
    <row r="26" spans="1:12" x14ac:dyDescent="0.3">
      <c r="A26" s="99" t="s">
        <v>29</v>
      </c>
      <c r="B26" s="4">
        <v>236.2</v>
      </c>
      <c r="C26" s="5">
        <v>115</v>
      </c>
      <c r="D26" s="4">
        <v>3598</v>
      </c>
      <c r="E26" s="4">
        <v>80</v>
      </c>
      <c r="F26" s="8"/>
      <c r="G26" s="4">
        <v>584.4</v>
      </c>
      <c r="H26" s="5">
        <v>296.39999999999998</v>
      </c>
      <c r="I26" s="4">
        <v>3768</v>
      </c>
      <c r="J26" s="4">
        <v>80</v>
      </c>
      <c r="K26" s="25">
        <f t="shared" si="0"/>
        <v>0.4868755292125318</v>
      </c>
      <c r="L26" s="25">
        <f t="shared" si="2"/>
        <v>0.50718685831622179</v>
      </c>
    </row>
    <row r="27" spans="1:12" ht="14.4" thickBot="1" x14ac:dyDescent="0.35">
      <c r="A27" s="100" t="s">
        <v>30</v>
      </c>
      <c r="B27" s="13">
        <v>217.9</v>
      </c>
      <c r="C27" s="14">
        <v>105.6</v>
      </c>
      <c r="D27" s="13">
        <v>3590</v>
      </c>
      <c r="E27" s="13">
        <v>80</v>
      </c>
      <c r="F27" s="15"/>
      <c r="G27" s="13">
        <v>545.9</v>
      </c>
      <c r="H27" s="14">
        <v>275.8</v>
      </c>
      <c r="I27" s="13">
        <v>3756</v>
      </c>
      <c r="J27" s="13">
        <v>79</v>
      </c>
      <c r="K27" s="25">
        <f t="shared" si="0"/>
        <v>0.48462597521798989</v>
      </c>
      <c r="L27" s="25">
        <f t="shared" si="2"/>
        <v>0.50522073639860787</v>
      </c>
    </row>
    <row r="28" spans="1:12" ht="14.4" thickTop="1" x14ac:dyDescent="0.3">
      <c r="A28" s="3" t="s">
        <v>65</v>
      </c>
      <c r="B28" s="7">
        <f>AVERAGE(B3:B27)</f>
        <v>233.988</v>
      </c>
      <c r="C28" s="69">
        <f t="shared" ref="C28:J28" si="3">AVERAGE(C3:C27)</f>
        <v>115.74399999999997</v>
      </c>
      <c r="D28" s="7">
        <f t="shared" si="3"/>
        <v>3647.88</v>
      </c>
      <c r="E28" s="7">
        <f t="shared" si="3"/>
        <v>80.16</v>
      </c>
      <c r="F28" s="7" t="e">
        <f t="shared" si="3"/>
        <v>#DIV/0!</v>
      </c>
      <c r="G28" s="70">
        <f t="shared" si="3"/>
        <v>599.00559999999996</v>
      </c>
      <c r="H28" s="7">
        <f t="shared" si="3"/>
        <v>305.97200000000004</v>
      </c>
      <c r="I28" s="7">
        <f t="shared" si="3"/>
        <v>3784</v>
      </c>
      <c r="J28" s="7">
        <f t="shared" si="3"/>
        <v>79.760000000000005</v>
      </c>
    </row>
    <row r="29" spans="1:12" ht="14.4" thickBot="1" x14ac:dyDescent="0.35">
      <c r="B29" s="66"/>
      <c r="C29" s="66"/>
      <c r="D29" s="66"/>
      <c r="E29" s="66"/>
      <c r="F29" s="66"/>
      <c r="G29" s="66"/>
      <c r="H29" s="66"/>
      <c r="I29" s="66"/>
      <c r="J29" s="66"/>
    </row>
    <row r="30" spans="1:12" ht="14.4" thickBot="1" x14ac:dyDescent="0.35">
      <c r="A30" s="93" t="s">
        <v>0</v>
      </c>
      <c r="B30" s="94" t="s">
        <v>37</v>
      </c>
      <c r="C30" s="94" t="s">
        <v>38</v>
      </c>
      <c r="D30" s="102" t="s">
        <v>39</v>
      </c>
      <c r="E30" s="103" t="s">
        <v>40</v>
      </c>
      <c r="F30" s="3"/>
    </row>
    <row r="31" spans="1:12" x14ac:dyDescent="0.3">
      <c r="A31" s="99" t="s">
        <v>6</v>
      </c>
      <c r="B31" s="4">
        <v>258.5</v>
      </c>
      <c r="C31" s="4">
        <v>577.29999999999995</v>
      </c>
      <c r="D31" s="24">
        <f>B31/C31</f>
        <v>0.44777412090767371</v>
      </c>
      <c r="E31" s="26">
        <v>0.50715667311411994</v>
      </c>
      <c r="F31" s="3"/>
    </row>
    <row r="32" spans="1:12" x14ac:dyDescent="0.3">
      <c r="A32" s="99" t="s">
        <v>7</v>
      </c>
      <c r="B32" s="4">
        <v>255.9</v>
      </c>
      <c r="C32" s="4">
        <v>635.1</v>
      </c>
      <c r="D32" s="24">
        <f t="shared" ref="D32:D55" si="4">B32/C32</f>
        <v>0.40292867264997639</v>
      </c>
      <c r="E32" s="26">
        <v>0.51035560765924182</v>
      </c>
      <c r="F32" s="3"/>
    </row>
    <row r="33" spans="1:6" x14ac:dyDescent="0.3">
      <c r="A33" s="99" t="s">
        <v>8</v>
      </c>
      <c r="B33" s="4">
        <v>258.5</v>
      </c>
      <c r="C33" s="4">
        <v>670.4</v>
      </c>
      <c r="D33" s="24">
        <f t="shared" si="4"/>
        <v>0.38559069212410502</v>
      </c>
      <c r="E33" s="26">
        <v>0.50831721470019342</v>
      </c>
      <c r="F33" s="3"/>
    </row>
    <row r="34" spans="1:6" x14ac:dyDescent="0.3">
      <c r="A34" s="99" t="s">
        <v>9</v>
      </c>
      <c r="B34" s="4">
        <v>249.5</v>
      </c>
      <c r="C34" s="4">
        <v>671.5</v>
      </c>
      <c r="D34" s="24">
        <f t="shared" si="4"/>
        <v>0.37155621742367834</v>
      </c>
      <c r="E34" s="26">
        <v>0.50901803607214424</v>
      </c>
      <c r="F34" s="3"/>
    </row>
    <row r="35" spans="1:6" ht="14.4" thickBot="1" x14ac:dyDescent="0.35">
      <c r="A35" s="100" t="s">
        <v>18</v>
      </c>
      <c r="B35" s="13">
        <v>265.3</v>
      </c>
      <c r="C35" s="13">
        <v>618.20000000000005</v>
      </c>
      <c r="D35" s="24">
        <f t="shared" si="4"/>
        <v>0.42914914267227433</v>
      </c>
      <c r="E35" s="26">
        <v>0.5077271013946475</v>
      </c>
      <c r="F35" s="3"/>
    </row>
    <row r="36" spans="1:6" ht="14.4" thickTop="1" x14ac:dyDescent="0.3">
      <c r="A36" s="101" t="s">
        <v>10</v>
      </c>
      <c r="B36" s="16">
        <v>228.9</v>
      </c>
      <c r="C36" s="16">
        <v>563.6</v>
      </c>
      <c r="D36" s="24">
        <f t="shared" si="4"/>
        <v>0.406139105748758</v>
      </c>
      <c r="E36" s="26">
        <v>0.49628658802970727</v>
      </c>
      <c r="F36" s="3"/>
    </row>
    <row r="37" spans="1:6" x14ac:dyDescent="0.3">
      <c r="A37" s="99" t="s">
        <v>11</v>
      </c>
      <c r="B37" s="12">
        <v>232</v>
      </c>
      <c r="C37" s="11">
        <v>613.1</v>
      </c>
      <c r="D37" s="24">
        <f t="shared" si="4"/>
        <v>0.37840482792366659</v>
      </c>
      <c r="E37" s="26">
        <v>0.49482758620689654</v>
      </c>
      <c r="F37" s="3"/>
    </row>
    <row r="38" spans="1:6" x14ac:dyDescent="0.3">
      <c r="A38" s="99" t="s">
        <v>12</v>
      </c>
      <c r="B38" s="11">
        <v>239.9</v>
      </c>
      <c r="C38" s="11">
        <v>644.6</v>
      </c>
      <c r="D38" s="24">
        <f t="shared" si="4"/>
        <v>0.37216878684455473</v>
      </c>
      <c r="E38" s="26">
        <v>0.49395581492288454</v>
      </c>
      <c r="F38" s="3"/>
    </row>
    <row r="39" spans="1:6" x14ac:dyDescent="0.3">
      <c r="A39" s="99" t="s">
        <v>13</v>
      </c>
      <c r="B39" s="11">
        <v>237.5</v>
      </c>
      <c r="C39" s="11">
        <v>635.9</v>
      </c>
      <c r="D39" s="24">
        <f t="shared" si="4"/>
        <v>0.37348639723226923</v>
      </c>
      <c r="E39" s="26">
        <v>0.49263157894736842</v>
      </c>
      <c r="F39" s="3"/>
    </row>
    <row r="40" spans="1:6" ht="14.4" thickBot="1" x14ac:dyDescent="0.35">
      <c r="A40" s="100" t="s">
        <v>19</v>
      </c>
      <c r="B40" s="19">
        <v>231.8</v>
      </c>
      <c r="C40" s="19">
        <v>599.5</v>
      </c>
      <c r="D40" s="24">
        <f t="shared" si="4"/>
        <v>0.38665554628857385</v>
      </c>
      <c r="E40" s="26">
        <v>0.49180327868852458</v>
      </c>
      <c r="F40" s="3"/>
    </row>
    <row r="41" spans="1:6" ht="14.4" thickTop="1" x14ac:dyDescent="0.3">
      <c r="A41" s="101" t="s">
        <v>14</v>
      </c>
      <c r="B41" s="21">
        <v>219.6</v>
      </c>
      <c r="C41" s="22">
        <v>562.14</v>
      </c>
      <c r="D41" s="24">
        <f t="shared" si="4"/>
        <v>0.39065001601024657</v>
      </c>
      <c r="E41" s="26">
        <v>0.49134790528233158</v>
      </c>
      <c r="F41" s="3"/>
    </row>
    <row r="42" spans="1:6" x14ac:dyDescent="0.3">
      <c r="A42" s="99" t="s">
        <v>15</v>
      </c>
      <c r="B42" s="4">
        <v>223.9</v>
      </c>
      <c r="C42" s="4">
        <v>603.4</v>
      </c>
      <c r="D42" s="24">
        <f t="shared" si="4"/>
        <v>0.37106397083195231</v>
      </c>
      <c r="E42" s="26">
        <v>0.49173738276016077</v>
      </c>
      <c r="F42" s="3"/>
    </row>
    <row r="43" spans="1:6" x14ac:dyDescent="0.3">
      <c r="A43" s="99" t="s">
        <v>16</v>
      </c>
      <c r="B43" s="5">
        <v>230</v>
      </c>
      <c r="C43" s="23">
        <v>627.79999999999995</v>
      </c>
      <c r="D43" s="24">
        <f t="shared" si="4"/>
        <v>0.36635871296591271</v>
      </c>
      <c r="E43" s="26">
        <v>0.48869565217391309</v>
      </c>
      <c r="F43" s="3"/>
    </row>
    <row r="44" spans="1:6" x14ac:dyDescent="0.3">
      <c r="A44" s="99" t="s">
        <v>17</v>
      </c>
      <c r="B44" s="4">
        <v>223.3</v>
      </c>
      <c r="C44" s="4">
        <v>616.79999999999995</v>
      </c>
      <c r="D44" s="24">
        <f t="shared" si="4"/>
        <v>0.36202983138780809</v>
      </c>
      <c r="E44" s="26">
        <v>0.4908195253022839</v>
      </c>
      <c r="F44" s="3"/>
    </row>
    <row r="45" spans="1:6" ht="14.4" thickBot="1" x14ac:dyDescent="0.35">
      <c r="A45" s="100" t="s">
        <v>20</v>
      </c>
      <c r="B45" s="13">
        <v>214.5</v>
      </c>
      <c r="C45" s="13">
        <v>579.29999999999995</v>
      </c>
      <c r="D45" s="24">
        <f t="shared" si="4"/>
        <v>0.37027446918694978</v>
      </c>
      <c r="E45" s="26">
        <v>0.48764568764568761</v>
      </c>
      <c r="F45" s="3"/>
    </row>
    <row r="46" spans="1:6" ht="14.4" thickTop="1" x14ac:dyDescent="0.3">
      <c r="A46" s="101" t="s">
        <v>21</v>
      </c>
      <c r="B46" s="16">
        <v>222.8</v>
      </c>
      <c r="C46" s="17">
        <v>543.5</v>
      </c>
      <c r="D46" s="24">
        <f t="shared" si="4"/>
        <v>0.40993560257589701</v>
      </c>
      <c r="E46" s="26">
        <v>0.49236983842010773</v>
      </c>
      <c r="F46" s="3"/>
    </row>
    <row r="47" spans="1:6" x14ac:dyDescent="0.3">
      <c r="A47" s="99" t="s">
        <v>22</v>
      </c>
      <c r="B47" s="11">
        <v>229.3</v>
      </c>
      <c r="C47" s="11">
        <v>590.79999999999995</v>
      </c>
      <c r="D47" s="24">
        <f t="shared" si="4"/>
        <v>0.38811780636425192</v>
      </c>
      <c r="E47" s="26">
        <v>0.49411251635412118</v>
      </c>
      <c r="F47" s="3"/>
    </row>
    <row r="48" spans="1:6" x14ac:dyDescent="0.3">
      <c r="A48" s="99" t="s">
        <v>23</v>
      </c>
      <c r="B48" s="11">
        <v>232.9</v>
      </c>
      <c r="C48" s="11">
        <v>618.70000000000005</v>
      </c>
      <c r="D48" s="24">
        <f t="shared" si="4"/>
        <v>0.37643445935025049</v>
      </c>
      <c r="E48" s="26">
        <v>0.49033920137398024</v>
      </c>
      <c r="F48" s="3"/>
    </row>
    <row r="49" spans="1:6" x14ac:dyDescent="0.3">
      <c r="A49" s="99" t="s">
        <v>24</v>
      </c>
      <c r="B49" s="11">
        <v>230.3</v>
      </c>
      <c r="C49" s="11">
        <v>610.5</v>
      </c>
      <c r="D49" s="24">
        <f t="shared" si="4"/>
        <v>0.37723177723177725</v>
      </c>
      <c r="E49" s="26">
        <v>0.4902301346070343</v>
      </c>
      <c r="F49" s="3"/>
    </row>
    <row r="50" spans="1:6" ht="14.4" thickBot="1" x14ac:dyDescent="0.35">
      <c r="A50" s="100" t="s">
        <v>25</v>
      </c>
      <c r="B50" s="19">
        <v>220.9</v>
      </c>
      <c r="C50" s="19">
        <v>572.29999999999995</v>
      </c>
      <c r="D50" s="24">
        <f t="shared" si="4"/>
        <v>0.38598637078455361</v>
      </c>
      <c r="E50" s="26">
        <v>0.49071978270710731</v>
      </c>
      <c r="F50" s="3"/>
    </row>
    <row r="51" spans="1:6" ht="14.4" thickTop="1" x14ac:dyDescent="0.3">
      <c r="A51" s="101" t="s">
        <v>26</v>
      </c>
      <c r="B51" s="21">
        <v>225.2</v>
      </c>
      <c r="C51" s="21">
        <v>524.20000000000005</v>
      </c>
      <c r="D51" s="24">
        <f t="shared" si="4"/>
        <v>0.42960702022128955</v>
      </c>
      <c r="E51" s="26">
        <v>0.48934280639431621</v>
      </c>
      <c r="F51" s="3"/>
    </row>
    <row r="52" spans="1:6" x14ac:dyDescent="0.3">
      <c r="A52" s="99" t="s">
        <v>27</v>
      </c>
      <c r="B52" s="4">
        <v>230.6</v>
      </c>
      <c r="C52" s="4">
        <v>571.1</v>
      </c>
      <c r="D52" s="24">
        <f t="shared" si="4"/>
        <v>0.4037821747504815</v>
      </c>
      <c r="E52" s="26">
        <v>0.48785776235906331</v>
      </c>
      <c r="F52" s="3"/>
    </row>
    <row r="53" spans="1:6" x14ac:dyDescent="0.3">
      <c r="A53" s="99" t="s">
        <v>28</v>
      </c>
      <c r="B53" s="4">
        <v>234.5</v>
      </c>
      <c r="C53" s="5">
        <v>595.1</v>
      </c>
      <c r="D53" s="24">
        <f t="shared" si="4"/>
        <v>0.39405141992942361</v>
      </c>
      <c r="E53" s="26">
        <v>0.48827292110874199</v>
      </c>
      <c r="F53" s="3"/>
    </row>
    <row r="54" spans="1:6" x14ac:dyDescent="0.3">
      <c r="A54" s="99" t="s">
        <v>29</v>
      </c>
      <c r="B54" s="4">
        <v>236.2</v>
      </c>
      <c r="C54" s="4">
        <v>584.4</v>
      </c>
      <c r="D54" s="24">
        <f t="shared" si="4"/>
        <v>0.40417522245037646</v>
      </c>
      <c r="E54" s="26">
        <v>0.4868755292125318</v>
      </c>
      <c r="F54" s="3"/>
    </row>
    <row r="55" spans="1:6" ht="14.4" thickBot="1" x14ac:dyDescent="0.35">
      <c r="A55" s="100" t="s">
        <v>30</v>
      </c>
      <c r="B55" s="13">
        <v>217.9</v>
      </c>
      <c r="C55" s="13">
        <v>545.9</v>
      </c>
      <c r="D55" s="24">
        <f t="shared" si="4"/>
        <v>0.39915735482689141</v>
      </c>
      <c r="E55" s="26">
        <v>0.48462597521798989</v>
      </c>
      <c r="F55" s="3"/>
    </row>
    <row r="56" spans="1:6" ht="14.4" thickTop="1" x14ac:dyDescent="0.3">
      <c r="C56" s="3"/>
      <c r="F56" s="3"/>
    </row>
    <row r="57" spans="1:6" x14ac:dyDescent="0.3">
      <c r="C57" s="3"/>
      <c r="F57" s="3"/>
    </row>
    <row r="58" spans="1:6" x14ac:dyDescent="0.3">
      <c r="C58" s="3"/>
      <c r="F58" s="3"/>
    </row>
    <row r="59" spans="1:6" x14ac:dyDescent="0.3">
      <c r="C59" s="3"/>
      <c r="F59" s="3"/>
    </row>
    <row r="60" spans="1:6" x14ac:dyDescent="0.3">
      <c r="C60" s="3"/>
      <c r="F60" s="3"/>
    </row>
    <row r="61" spans="1:6" x14ac:dyDescent="0.3">
      <c r="C61" s="3"/>
      <c r="F61" s="3"/>
    </row>
    <row r="62" spans="1:6" x14ac:dyDescent="0.3">
      <c r="C62" s="3"/>
      <c r="F62" s="3"/>
    </row>
    <row r="63" spans="1:6" x14ac:dyDescent="0.3">
      <c r="C63" s="3"/>
      <c r="F63" s="3"/>
    </row>
    <row r="64" spans="1:6" x14ac:dyDescent="0.3">
      <c r="C64" s="3"/>
      <c r="F64" s="3"/>
    </row>
    <row r="65" spans="3:6" x14ac:dyDescent="0.3">
      <c r="C65" s="3"/>
      <c r="F65" s="3"/>
    </row>
    <row r="66" spans="3:6" x14ac:dyDescent="0.3">
      <c r="C66" s="3"/>
      <c r="F66" s="3"/>
    </row>
    <row r="67" spans="3:6" x14ac:dyDescent="0.3">
      <c r="C67" s="3"/>
      <c r="F67" s="3"/>
    </row>
    <row r="68" spans="3:6" x14ac:dyDescent="0.3">
      <c r="C68" s="3"/>
      <c r="F68" s="3"/>
    </row>
    <row r="69" spans="3:6" x14ac:dyDescent="0.3">
      <c r="C69" s="3"/>
      <c r="F69" s="3"/>
    </row>
    <row r="70" spans="3:6" x14ac:dyDescent="0.3">
      <c r="C70" s="3"/>
      <c r="F70" s="3"/>
    </row>
    <row r="71" spans="3:6" x14ac:dyDescent="0.3">
      <c r="C71" s="3"/>
      <c r="F71" s="3"/>
    </row>
    <row r="72" spans="3:6" x14ac:dyDescent="0.3">
      <c r="C72" s="3"/>
      <c r="F72" s="3"/>
    </row>
    <row r="73" spans="3:6" x14ac:dyDescent="0.3">
      <c r="C73" s="3"/>
      <c r="F73" s="3"/>
    </row>
    <row r="74" spans="3:6" x14ac:dyDescent="0.3">
      <c r="C74" s="3"/>
      <c r="F74" s="3"/>
    </row>
    <row r="75" spans="3:6" x14ac:dyDescent="0.3">
      <c r="C75" s="3"/>
      <c r="F75" s="3"/>
    </row>
    <row r="76" spans="3:6" x14ac:dyDescent="0.3">
      <c r="C76" s="3"/>
      <c r="F76" s="3"/>
    </row>
    <row r="77" spans="3:6" x14ac:dyDescent="0.3">
      <c r="C77" s="3"/>
      <c r="F77" s="3"/>
    </row>
    <row r="78" spans="3:6" x14ac:dyDescent="0.3">
      <c r="C78" s="3"/>
      <c r="F78" s="3"/>
    </row>
    <row r="79" spans="3:6" x14ac:dyDescent="0.3">
      <c r="C79" s="3"/>
      <c r="F79" s="3"/>
    </row>
    <row r="80" spans="3:6" x14ac:dyDescent="0.3">
      <c r="C80" s="3"/>
      <c r="F80" s="3"/>
    </row>
    <row r="81" spans="3:6" x14ac:dyDescent="0.3">
      <c r="C81" s="3"/>
      <c r="F81" s="3"/>
    </row>
    <row r="82" spans="3:6" x14ac:dyDescent="0.3">
      <c r="C82" s="3"/>
      <c r="F82" s="3"/>
    </row>
    <row r="83" spans="3:6" x14ac:dyDescent="0.3">
      <c r="C83" s="3"/>
      <c r="F83" s="3"/>
    </row>
    <row r="84" spans="3:6" x14ac:dyDescent="0.3">
      <c r="C84" s="3"/>
      <c r="F84" s="3"/>
    </row>
    <row r="85" spans="3:6" x14ac:dyDescent="0.3">
      <c r="C85" s="3"/>
      <c r="F85" s="3"/>
    </row>
    <row r="86" spans="3:6" x14ac:dyDescent="0.3">
      <c r="C86" s="3"/>
      <c r="F86" s="3"/>
    </row>
    <row r="87" spans="3:6" x14ac:dyDescent="0.3">
      <c r="C87" s="3"/>
      <c r="F87" s="3"/>
    </row>
    <row r="88" spans="3:6" x14ac:dyDescent="0.3">
      <c r="C88" s="3"/>
      <c r="F88" s="3"/>
    </row>
    <row r="89" spans="3:6" x14ac:dyDescent="0.3">
      <c r="C89" s="3"/>
      <c r="F89" s="3"/>
    </row>
    <row r="90" spans="3:6" x14ac:dyDescent="0.3">
      <c r="C90" s="3"/>
      <c r="F90" s="3"/>
    </row>
    <row r="91" spans="3:6" x14ac:dyDescent="0.3">
      <c r="C91" s="3"/>
      <c r="F91" s="3"/>
    </row>
    <row r="92" spans="3:6" x14ac:dyDescent="0.3">
      <c r="C92" s="3"/>
      <c r="F92" s="3"/>
    </row>
    <row r="93" spans="3:6" x14ac:dyDescent="0.3">
      <c r="C93" s="3"/>
      <c r="F93" s="3"/>
    </row>
    <row r="94" spans="3:6" x14ac:dyDescent="0.3">
      <c r="C94" s="3"/>
      <c r="F94" s="3"/>
    </row>
    <row r="95" spans="3:6" x14ac:dyDescent="0.3">
      <c r="C95" s="3"/>
      <c r="F95" s="3"/>
    </row>
    <row r="96" spans="3:6" x14ac:dyDescent="0.3">
      <c r="C96" s="3"/>
      <c r="F96" s="3"/>
    </row>
    <row r="97" spans="3:6" x14ac:dyDescent="0.3">
      <c r="C97" s="3"/>
      <c r="F97" s="3"/>
    </row>
    <row r="98" spans="3:6" x14ac:dyDescent="0.3">
      <c r="C98" s="3"/>
      <c r="F98" s="3"/>
    </row>
    <row r="99" spans="3:6" x14ac:dyDescent="0.3">
      <c r="C99" s="3"/>
      <c r="F99" s="3"/>
    </row>
    <row r="100" spans="3:6" x14ac:dyDescent="0.3">
      <c r="C100" s="3"/>
      <c r="F100" s="3"/>
    </row>
    <row r="101" spans="3:6" x14ac:dyDescent="0.3">
      <c r="C101" s="3"/>
      <c r="F101" s="3"/>
    </row>
    <row r="102" spans="3:6" x14ac:dyDescent="0.3">
      <c r="C102" s="3"/>
      <c r="F102" s="3"/>
    </row>
    <row r="103" spans="3:6" x14ac:dyDescent="0.3">
      <c r="C103" s="3"/>
      <c r="F103" s="3"/>
    </row>
    <row r="104" spans="3:6" x14ac:dyDescent="0.3">
      <c r="C104" s="3"/>
      <c r="F104" s="3"/>
    </row>
    <row r="105" spans="3:6" x14ac:dyDescent="0.3">
      <c r="C105" s="3"/>
      <c r="F105" s="3"/>
    </row>
    <row r="106" spans="3:6" x14ac:dyDescent="0.3">
      <c r="C106" s="3"/>
      <c r="F106" s="3"/>
    </row>
    <row r="107" spans="3:6" x14ac:dyDescent="0.3">
      <c r="C107" s="3"/>
      <c r="F107" s="3"/>
    </row>
    <row r="108" spans="3:6" x14ac:dyDescent="0.3">
      <c r="C108" s="3"/>
      <c r="F108" s="3"/>
    </row>
    <row r="109" spans="3:6" x14ac:dyDescent="0.3">
      <c r="C109" s="3"/>
      <c r="F109" s="3"/>
    </row>
    <row r="110" spans="3:6" x14ac:dyDescent="0.3">
      <c r="C110" s="3"/>
      <c r="F110" s="3"/>
    </row>
    <row r="111" spans="3:6" x14ac:dyDescent="0.3">
      <c r="C111" s="3"/>
      <c r="F111" s="3"/>
    </row>
    <row r="112" spans="3:6" x14ac:dyDescent="0.3">
      <c r="C112" s="3"/>
      <c r="F112" s="3"/>
    </row>
    <row r="113" spans="3:6" x14ac:dyDescent="0.3">
      <c r="C113" s="3"/>
      <c r="F113" s="3"/>
    </row>
    <row r="114" spans="3:6" x14ac:dyDescent="0.3">
      <c r="C114" s="3"/>
      <c r="F114" s="3"/>
    </row>
    <row r="115" spans="3:6" x14ac:dyDescent="0.3">
      <c r="C115" s="3"/>
      <c r="F115" s="3"/>
    </row>
    <row r="116" spans="3:6" x14ac:dyDescent="0.3">
      <c r="C116" s="3"/>
      <c r="F116" s="3"/>
    </row>
    <row r="117" spans="3:6" x14ac:dyDescent="0.3">
      <c r="C117" s="3"/>
      <c r="F117" s="3"/>
    </row>
    <row r="118" spans="3:6" x14ac:dyDescent="0.3">
      <c r="C118" s="3"/>
      <c r="F118" s="3"/>
    </row>
    <row r="119" spans="3:6" x14ac:dyDescent="0.3">
      <c r="C119" s="3"/>
      <c r="F119" s="3"/>
    </row>
    <row r="120" spans="3:6" x14ac:dyDescent="0.3">
      <c r="C120" s="3"/>
      <c r="F120" s="3"/>
    </row>
    <row r="121" spans="3:6" x14ac:dyDescent="0.3">
      <c r="C121" s="3"/>
      <c r="F121" s="3"/>
    </row>
    <row r="122" spans="3:6" x14ac:dyDescent="0.3">
      <c r="C122" s="3"/>
      <c r="F122" s="3"/>
    </row>
    <row r="123" spans="3:6" x14ac:dyDescent="0.3">
      <c r="C123" s="3"/>
      <c r="F123" s="3"/>
    </row>
    <row r="124" spans="3:6" x14ac:dyDescent="0.3">
      <c r="C124" s="3"/>
      <c r="F124" s="3"/>
    </row>
    <row r="125" spans="3:6" x14ac:dyDescent="0.3">
      <c r="C125" s="3"/>
      <c r="F125" s="3"/>
    </row>
    <row r="126" spans="3:6" x14ac:dyDescent="0.3">
      <c r="C126" s="3"/>
      <c r="F126" s="3"/>
    </row>
    <row r="127" spans="3:6" x14ac:dyDescent="0.3">
      <c r="C127" s="3"/>
      <c r="F127" s="3"/>
    </row>
    <row r="128" spans="3:6" x14ac:dyDescent="0.3">
      <c r="C128" s="3"/>
      <c r="F128" s="3"/>
    </row>
    <row r="129" spans="3:6" x14ac:dyDescent="0.3">
      <c r="C129" s="3"/>
      <c r="F129" s="3"/>
    </row>
    <row r="130" spans="3:6" x14ac:dyDescent="0.3">
      <c r="C130" s="3"/>
      <c r="F130" s="3"/>
    </row>
    <row r="131" spans="3:6" x14ac:dyDescent="0.3">
      <c r="C131" s="3"/>
      <c r="F131" s="3"/>
    </row>
    <row r="132" spans="3:6" x14ac:dyDescent="0.3">
      <c r="C132" s="3"/>
      <c r="F132" s="3"/>
    </row>
    <row r="133" spans="3:6" x14ac:dyDescent="0.3">
      <c r="C133" s="3"/>
      <c r="F133" s="3"/>
    </row>
    <row r="134" spans="3:6" x14ac:dyDescent="0.3">
      <c r="C134" s="3"/>
      <c r="F134" s="3"/>
    </row>
    <row r="135" spans="3:6" x14ac:dyDescent="0.3">
      <c r="C135" s="3"/>
      <c r="F135" s="3"/>
    </row>
    <row r="136" spans="3:6" x14ac:dyDescent="0.3">
      <c r="C136" s="3"/>
      <c r="F136" s="3"/>
    </row>
    <row r="137" spans="3:6" x14ac:dyDescent="0.3">
      <c r="C137" s="3"/>
      <c r="F137" s="3"/>
    </row>
    <row r="138" spans="3:6" x14ac:dyDescent="0.3">
      <c r="C138" s="3"/>
      <c r="F138" s="3"/>
    </row>
    <row r="139" spans="3:6" x14ac:dyDescent="0.3">
      <c r="C139" s="3"/>
      <c r="F139" s="3"/>
    </row>
    <row r="140" spans="3:6" x14ac:dyDescent="0.3">
      <c r="C140" s="3"/>
      <c r="F140" s="3"/>
    </row>
    <row r="141" spans="3:6" x14ac:dyDescent="0.3">
      <c r="C141" s="3"/>
      <c r="F141" s="3"/>
    </row>
    <row r="142" spans="3:6" x14ac:dyDescent="0.3">
      <c r="C142" s="3"/>
      <c r="F142" s="3"/>
    </row>
    <row r="143" spans="3:6" x14ac:dyDescent="0.3">
      <c r="C143" s="3"/>
      <c r="F143" s="3"/>
    </row>
    <row r="144" spans="3:6" x14ac:dyDescent="0.3">
      <c r="C144" s="3"/>
      <c r="F144" s="3"/>
    </row>
    <row r="145" spans="3:6" x14ac:dyDescent="0.3">
      <c r="C145" s="3"/>
      <c r="F145" s="3"/>
    </row>
    <row r="146" spans="3:6" x14ac:dyDescent="0.3">
      <c r="C146" s="3"/>
      <c r="F146" s="3"/>
    </row>
    <row r="147" spans="3:6" x14ac:dyDescent="0.3">
      <c r="C147" s="3"/>
      <c r="F147" s="3"/>
    </row>
    <row r="148" spans="3:6" x14ac:dyDescent="0.3">
      <c r="C148" s="3"/>
      <c r="F148" s="3"/>
    </row>
    <row r="149" spans="3:6" x14ac:dyDescent="0.3">
      <c r="C149" s="3"/>
      <c r="F149" s="3"/>
    </row>
    <row r="150" spans="3:6" x14ac:dyDescent="0.3">
      <c r="C150" s="3"/>
      <c r="F150" s="3"/>
    </row>
    <row r="151" spans="3:6" x14ac:dyDescent="0.3">
      <c r="C151" s="3"/>
      <c r="F151" s="3"/>
    </row>
    <row r="152" spans="3:6" x14ac:dyDescent="0.3">
      <c r="C152" s="3"/>
      <c r="F152" s="3"/>
    </row>
    <row r="153" spans="3:6" x14ac:dyDescent="0.3">
      <c r="C153" s="3"/>
      <c r="F153" s="3"/>
    </row>
    <row r="154" spans="3:6" x14ac:dyDescent="0.3">
      <c r="C154" s="3"/>
      <c r="F154" s="3"/>
    </row>
    <row r="155" spans="3:6" x14ac:dyDescent="0.3">
      <c r="C155" s="3"/>
      <c r="F155" s="3"/>
    </row>
    <row r="156" spans="3:6" x14ac:dyDescent="0.3">
      <c r="C156" s="3"/>
      <c r="F156" s="3"/>
    </row>
    <row r="157" spans="3:6" x14ac:dyDescent="0.3">
      <c r="C157" s="3"/>
      <c r="F157" s="3"/>
    </row>
    <row r="158" spans="3:6" x14ac:dyDescent="0.3">
      <c r="C158" s="3"/>
      <c r="F158" s="3"/>
    </row>
    <row r="159" spans="3:6" x14ac:dyDescent="0.3">
      <c r="C159" s="3"/>
      <c r="F159" s="3"/>
    </row>
    <row r="160" spans="3:6" x14ac:dyDescent="0.3">
      <c r="C160" s="3"/>
      <c r="F160" s="3"/>
    </row>
    <row r="161" spans="3:6" x14ac:dyDescent="0.3">
      <c r="C161" s="3"/>
      <c r="F161" s="3"/>
    </row>
    <row r="162" spans="3:6" x14ac:dyDescent="0.3">
      <c r="C162" s="3"/>
      <c r="F162" s="3"/>
    </row>
    <row r="163" spans="3:6" x14ac:dyDescent="0.3">
      <c r="C163" s="3"/>
      <c r="F163" s="3"/>
    </row>
    <row r="164" spans="3:6" x14ac:dyDescent="0.3">
      <c r="C164" s="3"/>
      <c r="F164" s="3"/>
    </row>
    <row r="165" spans="3:6" x14ac:dyDescent="0.3">
      <c r="C165" s="3"/>
      <c r="F165" s="3"/>
    </row>
    <row r="166" spans="3:6" x14ac:dyDescent="0.3">
      <c r="C166" s="3"/>
      <c r="F166" s="3"/>
    </row>
    <row r="167" spans="3:6" x14ac:dyDescent="0.3">
      <c r="C167" s="3"/>
      <c r="F167" s="3"/>
    </row>
    <row r="168" spans="3:6" x14ac:dyDescent="0.3">
      <c r="C168" s="3"/>
      <c r="F168" s="3"/>
    </row>
    <row r="169" spans="3:6" x14ac:dyDescent="0.3">
      <c r="C169" s="3"/>
      <c r="F169" s="3"/>
    </row>
    <row r="170" spans="3:6" x14ac:dyDescent="0.3">
      <c r="C170" s="3"/>
      <c r="F170" s="3"/>
    </row>
    <row r="171" spans="3:6" x14ac:dyDescent="0.3">
      <c r="C171" s="3"/>
      <c r="F171" s="3"/>
    </row>
    <row r="172" spans="3:6" x14ac:dyDescent="0.3">
      <c r="C172" s="3"/>
      <c r="F172" s="3"/>
    </row>
    <row r="173" spans="3:6" x14ac:dyDescent="0.3">
      <c r="C173" s="3"/>
      <c r="F173" s="3"/>
    </row>
    <row r="174" spans="3:6" x14ac:dyDescent="0.3">
      <c r="C174" s="3"/>
      <c r="F174" s="3"/>
    </row>
    <row r="175" spans="3:6" x14ac:dyDescent="0.3">
      <c r="C175" s="3"/>
      <c r="F175" s="3"/>
    </row>
    <row r="176" spans="3:6" x14ac:dyDescent="0.3">
      <c r="C176" s="3"/>
      <c r="F176" s="3"/>
    </row>
    <row r="177" spans="3:6" x14ac:dyDescent="0.3">
      <c r="C177" s="3"/>
      <c r="F177" s="3"/>
    </row>
    <row r="178" spans="3:6" x14ac:dyDescent="0.3">
      <c r="C178" s="3"/>
      <c r="F178" s="3"/>
    </row>
    <row r="179" spans="3:6" x14ac:dyDescent="0.3">
      <c r="C179" s="3"/>
      <c r="F179" s="3"/>
    </row>
    <row r="180" spans="3:6" x14ac:dyDescent="0.3">
      <c r="C180" s="3"/>
      <c r="F180" s="3"/>
    </row>
    <row r="181" spans="3:6" x14ac:dyDescent="0.3">
      <c r="C181" s="3"/>
      <c r="F181" s="3"/>
    </row>
    <row r="182" spans="3:6" x14ac:dyDescent="0.3">
      <c r="C182" s="3"/>
      <c r="F182" s="3"/>
    </row>
    <row r="183" spans="3:6" x14ac:dyDescent="0.3">
      <c r="C183" s="3"/>
      <c r="F183" s="3"/>
    </row>
    <row r="184" spans="3:6" x14ac:dyDescent="0.3">
      <c r="C184" s="3"/>
      <c r="F184" s="3"/>
    </row>
    <row r="185" spans="3:6" x14ac:dyDescent="0.3">
      <c r="C185" s="3"/>
      <c r="F185" s="3"/>
    </row>
    <row r="186" spans="3:6" x14ac:dyDescent="0.3">
      <c r="C186" s="3"/>
      <c r="F186" s="3"/>
    </row>
    <row r="187" spans="3:6" x14ac:dyDescent="0.3">
      <c r="C187" s="3"/>
      <c r="F187" s="3"/>
    </row>
    <row r="188" spans="3:6" x14ac:dyDescent="0.3">
      <c r="C188" s="3"/>
      <c r="F188" s="3"/>
    </row>
    <row r="189" spans="3:6" x14ac:dyDescent="0.3">
      <c r="C189" s="3"/>
      <c r="F189" s="3"/>
    </row>
    <row r="190" spans="3:6" x14ac:dyDescent="0.3">
      <c r="C190" s="3"/>
      <c r="F190" s="3"/>
    </row>
    <row r="191" spans="3:6" x14ac:dyDescent="0.3">
      <c r="C191" s="3"/>
      <c r="F191" s="3"/>
    </row>
    <row r="192" spans="3:6" x14ac:dyDescent="0.3">
      <c r="C192" s="3"/>
      <c r="F192" s="3"/>
    </row>
    <row r="193" spans="3:6" x14ac:dyDescent="0.3">
      <c r="C193" s="3"/>
      <c r="F193" s="3"/>
    </row>
    <row r="194" spans="3:6" x14ac:dyDescent="0.3">
      <c r="C194" s="3"/>
      <c r="F194" s="3"/>
    </row>
    <row r="195" spans="3:6" x14ac:dyDescent="0.3">
      <c r="C195" s="3"/>
      <c r="F195" s="3"/>
    </row>
    <row r="196" spans="3:6" x14ac:dyDescent="0.3">
      <c r="C196" s="3"/>
      <c r="F196" s="3"/>
    </row>
    <row r="197" spans="3:6" x14ac:dyDescent="0.3">
      <c r="C197" s="3"/>
      <c r="F197" s="3"/>
    </row>
    <row r="198" spans="3:6" x14ac:dyDescent="0.3">
      <c r="C198" s="3"/>
      <c r="F198" s="3"/>
    </row>
    <row r="199" spans="3:6" x14ac:dyDescent="0.3">
      <c r="C199" s="3"/>
      <c r="F199" s="3"/>
    </row>
    <row r="200" spans="3:6" x14ac:dyDescent="0.3">
      <c r="C200" s="3"/>
      <c r="F200" s="3"/>
    </row>
    <row r="201" spans="3:6" x14ac:dyDescent="0.3">
      <c r="C201" s="3"/>
      <c r="F201" s="3"/>
    </row>
    <row r="202" spans="3:6" x14ac:dyDescent="0.3">
      <c r="C202" s="3"/>
      <c r="F202" s="3"/>
    </row>
    <row r="203" spans="3:6" x14ac:dyDescent="0.3">
      <c r="C203" s="3"/>
      <c r="F203" s="3"/>
    </row>
    <row r="204" spans="3:6" x14ac:dyDescent="0.3">
      <c r="C204" s="3"/>
      <c r="F204" s="3"/>
    </row>
    <row r="205" spans="3:6" x14ac:dyDescent="0.3">
      <c r="C205" s="3"/>
      <c r="F205" s="3"/>
    </row>
    <row r="206" spans="3:6" x14ac:dyDescent="0.3">
      <c r="C206" s="3"/>
      <c r="F206" s="3"/>
    </row>
    <row r="207" spans="3:6" x14ac:dyDescent="0.3">
      <c r="C207" s="3"/>
      <c r="F207" s="3"/>
    </row>
    <row r="208" spans="3:6" x14ac:dyDescent="0.3">
      <c r="C208" s="3"/>
      <c r="F208" s="3"/>
    </row>
    <row r="209" spans="3:6" x14ac:dyDescent="0.3">
      <c r="C209" s="3"/>
      <c r="F209" s="3"/>
    </row>
    <row r="210" spans="3:6" x14ac:dyDescent="0.3">
      <c r="C210" s="3"/>
      <c r="F210" s="3"/>
    </row>
    <row r="211" spans="3:6" x14ac:dyDescent="0.3">
      <c r="C211" s="3"/>
      <c r="F211" s="3"/>
    </row>
    <row r="212" spans="3:6" x14ac:dyDescent="0.3">
      <c r="C212" s="3"/>
      <c r="F212" s="3"/>
    </row>
    <row r="213" spans="3:6" x14ac:dyDescent="0.3">
      <c r="C213" s="3"/>
      <c r="F213" s="3"/>
    </row>
    <row r="214" spans="3:6" x14ac:dyDescent="0.3">
      <c r="C214" s="3"/>
      <c r="F214" s="3"/>
    </row>
    <row r="215" spans="3:6" x14ac:dyDescent="0.3">
      <c r="C215" s="3"/>
      <c r="F215" s="3"/>
    </row>
    <row r="216" spans="3:6" x14ac:dyDescent="0.3">
      <c r="C216" s="3"/>
      <c r="F216" s="3"/>
    </row>
    <row r="217" spans="3:6" x14ac:dyDescent="0.3">
      <c r="C217" s="3"/>
      <c r="F217" s="3"/>
    </row>
    <row r="218" spans="3:6" x14ac:dyDescent="0.3">
      <c r="C218" s="3"/>
      <c r="F218" s="3"/>
    </row>
    <row r="219" spans="3:6" x14ac:dyDescent="0.3">
      <c r="C219" s="3"/>
      <c r="F219" s="3"/>
    </row>
    <row r="220" spans="3:6" x14ac:dyDescent="0.3">
      <c r="C220" s="3"/>
      <c r="F220" s="3"/>
    </row>
    <row r="221" spans="3:6" x14ac:dyDescent="0.3">
      <c r="C221" s="3"/>
      <c r="F221" s="3"/>
    </row>
    <row r="222" spans="3:6" x14ac:dyDescent="0.3">
      <c r="C222" s="3"/>
      <c r="F222" s="3"/>
    </row>
    <row r="223" spans="3:6" x14ac:dyDescent="0.3">
      <c r="C223" s="3"/>
      <c r="F223" s="3"/>
    </row>
    <row r="224" spans="3:6" x14ac:dyDescent="0.3">
      <c r="C224" s="3"/>
      <c r="F224" s="3"/>
    </row>
    <row r="225" spans="3:6" x14ac:dyDescent="0.3">
      <c r="C225" s="3"/>
      <c r="F225" s="3"/>
    </row>
    <row r="226" spans="3:6" x14ac:dyDescent="0.3">
      <c r="C226" s="3"/>
      <c r="F226" s="3"/>
    </row>
    <row r="227" spans="3:6" x14ac:dyDescent="0.3">
      <c r="C227" s="3"/>
      <c r="F227" s="3"/>
    </row>
    <row r="228" spans="3:6" x14ac:dyDescent="0.3">
      <c r="C228" s="3"/>
      <c r="F228" s="3"/>
    </row>
    <row r="229" spans="3:6" x14ac:dyDescent="0.3">
      <c r="C229" s="3"/>
      <c r="F229" s="3"/>
    </row>
    <row r="230" spans="3:6" x14ac:dyDescent="0.3">
      <c r="C230" s="3"/>
      <c r="F230" s="3"/>
    </row>
    <row r="231" spans="3:6" x14ac:dyDescent="0.3">
      <c r="C231" s="3"/>
      <c r="F231" s="3"/>
    </row>
    <row r="232" spans="3:6" x14ac:dyDescent="0.3">
      <c r="C232" s="3"/>
      <c r="F232" s="3"/>
    </row>
    <row r="233" spans="3:6" x14ac:dyDescent="0.3">
      <c r="C233" s="3"/>
      <c r="F233" s="3"/>
    </row>
    <row r="234" spans="3:6" x14ac:dyDescent="0.3">
      <c r="C234" s="3"/>
      <c r="F234" s="3"/>
    </row>
    <row r="235" spans="3:6" x14ac:dyDescent="0.3">
      <c r="C235" s="3"/>
      <c r="F235" s="3"/>
    </row>
    <row r="236" spans="3:6" x14ac:dyDescent="0.3">
      <c r="C236" s="3"/>
      <c r="F236" s="3"/>
    </row>
    <row r="237" spans="3:6" x14ac:dyDescent="0.3">
      <c r="C237" s="3"/>
      <c r="F237" s="3"/>
    </row>
    <row r="238" spans="3:6" x14ac:dyDescent="0.3">
      <c r="C238" s="3"/>
      <c r="F238" s="3"/>
    </row>
    <row r="239" spans="3:6" x14ac:dyDescent="0.3">
      <c r="C239" s="3"/>
      <c r="F239" s="3"/>
    </row>
    <row r="240" spans="3:6" x14ac:dyDescent="0.3">
      <c r="C240" s="3"/>
      <c r="F240" s="3"/>
    </row>
    <row r="241" spans="3:6" x14ac:dyDescent="0.3">
      <c r="C241" s="3"/>
      <c r="F241" s="3"/>
    </row>
    <row r="242" spans="3:6" x14ac:dyDescent="0.3">
      <c r="C242" s="3"/>
      <c r="F242" s="3"/>
    </row>
    <row r="243" spans="3:6" x14ac:dyDescent="0.3">
      <c r="C243" s="3"/>
      <c r="F243" s="3"/>
    </row>
    <row r="244" spans="3:6" x14ac:dyDescent="0.3">
      <c r="C244" s="3"/>
      <c r="F244" s="3"/>
    </row>
    <row r="245" spans="3:6" x14ac:dyDescent="0.3">
      <c r="C245" s="3"/>
      <c r="F245" s="3"/>
    </row>
    <row r="246" spans="3:6" x14ac:dyDescent="0.3">
      <c r="C246" s="3"/>
      <c r="F246" s="3"/>
    </row>
    <row r="247" spans="3:6" x14ac:dyDescent="0.3">
      <c r="C247" s="3"/>
      <c r="F247" s="3"/>
    </row>
    <row r="248" spans="3:6" x14ac:dyDescent="0.3">
      <c r="C248" s="3"/>
      <c r="F248" s="3"/>
    </row>
    <row r="249" spans="3:6" x14ac:dyDescent="0.3">
      <c r="C249" s="3"/>
      <c r="F249" s="3"/>
    </row>
    <row r="250" spans="3:6" x14ac:dyDescent="0.3">
      <c r="C250" s="3"/>
      <c r="F250" s="3"/>
    </row>
    <row r="251" spans="3:6" x14ac:dyDescent="0.3">
      <c r="C251" s="3"/>
      <c r="F251" s="3"/>
    </row>
    <row r="252" spans="3:6" x14ac:dyDescent="0.3">
      <c r="C252" s="3"/>
      <c r="F252" s="3"/>
    </row>
    <row r="253" spans="3:6" x14ac:dyDescent="0.3">
      <c r="C253" s="3"/>
      <c r="F253" s="3"/>
    </row>
    <row r="254" spans="3:6" x14ac:dyDescent="0.3">
      <c r="C254" s="3"/>
      <c r="F254" s="3"/>
    </row>
    <row r="255" spans="3:6" x14ac:dyDescent="0.3">
      <c r="C255" s="3"/>
      <c r="F255" s="3"/>
    </row>
    <row r="256" spans="3:6" x14ac:dyDescent="0.3">
      <c r="C256" s="3"/>
      <c r="F256" s="3"/>
    </row>
    <row r="257" spans="3:6" x14ac:dyDescent="0.3">
      <c r="C257" s="3"/>
      <c r="F257" s="3"/>
    </row>
    <row r="258" spans="3:6" x14ac:dyDescent="0.3">
      <c r="C258" s="3"/>
      <c r="F258" s="3"/>
    </row>
    <row r="259" spans="3:6" x14ac:dyDescent="0.3">
      <c r="C259" s="3"/>
      <c r="F259" s="3"/>
    </row>
    <row r="260" spans="3:6" x14ac:dyDescent="0.3">
      <c r="C260" s="3"/>
      <c r="F260" s="3"/>
    </row>
    <row r="261" spans="3:6" x14ac:dyDescent="0.3">
      <c r="C261" s="3"/>
      <c r="F261" s="3"/>
    </row>
    <row r="262" spans="3:6" x14ac:dyDescent="0.3">
      <c r="C262" s="3"/>
      <c r="F262" s="3"/>
    </row>
    <row r="263" spans="3:6" x14ac:dyDescent="0.3">
      <c r="C263" s="3"/>
      <c r="F263" s="3"/>
    </row>
    <row r="264" spans="3:6" x14ac:dyDescent="0.3">
      <c r="C264" s="3"/>
      <c r="F264" s="3"/>
    </row>
    <row r="265" spans="3:6" x14ac:dyDescent="0.3">
      <c r="C265" s="3"/>
      <c r="F265" s="3"/>
    </row>
    <row r="266" spans="3:6" x14ac:dyDescent="0.3">
      <c r="C266" s="3"/>
      <c r="F266" s="3"/>
    </row>
    <row r="267" spans="3:6" x14ac:dyDescent="0.3">
      <c r="C267" s="3"/>
      <c r="F267" s="3"/>
    </row>
    <row r="268" spans="3:6" x14ac:dyDescent="0.3">
      <c r="C268" s="3"/>
      <c r="F268" s="3"/>
    </row>
    <row r="269" spans="3:6" x14ac:dyDescent="0.3">
      <c r="C269" s="3"/>
      <c r="F269" s="3"/>
    </row>
    <row r="270" spans="3:6" x14ac:dyDescent="0.3">
      <c r="C270" s="3"/>
      <c r="F270" s="3"/>
    </row>
    <row r="271" spans="3:6" x14ac:dyDescent="0.3">
      <c r="C271" s="3"/>
      <c r="F271" s="3"/>
    </row>
    <row r="272" spans="3:6" x14ac:dyDescent="0.3">
      <c r="C272" s="3"/>
      <c r="F272" s="3"/>
    </row>
    <row r="273" spans="3:6" x14ac:dyDescent="0.3">
      <c r="C273" s="3"/>
      <c r="F273" s="3"/>
    </row>
    <row r="274" spans="3:6" x14ac:dyDescent="0.3">
      <c r="C274" s="3"/>
      <c r="F274" s="3"/>
    </row>
    <row r="275" spans="3:6" x14ac:dyDescent="0.3">
      <c r="C275" s="3"/>
      <c r="F275" s="3"/>
    </row>
    <row r="276" spans="3:6" x14ac:dyDescent="0.3">
      <c r="C276" s="3"/>
      <c r="F276" s="3"/>
    </row>
    <row r="277" spans="3:6" x14ac:dyDescent="0.3">
      <c r="C277" s="3"/>
      <c r="F277" s="3"/>
    </row>
    <row r="278" spans="3:6" x14ac:dyDescent="0.3">
      <c r="C278" s="3"/>
      <c r="F278" s="3"/>
    </row>
    <row r="279" spans="3:6" x14ac:dyDescent="0.3">
      <c r="C279" s="3"/>
      <c r="F279" s="3"/>
    </row>
    <row r="280" spans="3:6" x14ac:dyDescent="0.3">
      <c r="C280" s="3"/>
      <c r="F280" s="3"/>
    </row>
    <row r="281" spans="3:6" x14ac:dyDescent="0.3">
      <c r="C281" s="3"/>
      <c r="F281" s="3"/>
    </row>
    <row r="282" spans="3:6" x14ac:dyDescent="0.3">
      <c r="C282" s="3"/>
      <c r="F282" s="3"/>
    </row>
    <row r="283" spans="3:6" x14ac:dyDescent="0.3">
      <c r="C283" s="3"/>
      <c r="F283" s="3"/>
    </row>
    <row r="284" spans="3:6" x14ac:dyDescent="0.3">
      <c r="C284" s="3"/>
      <c r="F284" s="3"/>
    </row>
    <row r="285" spans="3:6" x14ac:dyDescent="0.3">
      <c r="C285" s="3"/>
      <c r="F285" s="3"/>
    </row>
    <row r="286" spans="3:6" x14ac:dyDescent="0.3">
      <c r="C286" s="3"/>
      <c r="F286" s="3"/>
    </row>
    <row r="287" spans="3:6" x14ac:dyDescent="0.3">
      <c r="C287" s="3"/>
      <c r="F287" s="3"/>
    </row>
    <row r="288" spans="3:6" x14ac:dyDescent="0.3">
      <c r="C288" s="3"/>
      <c r="F288" s="3"/>
    </row>
    <row r="289" spans="3:6" x14ac:dyDescent="0.3">
      <c r="C289" s="3"/>
      <c r="F289" s="3"/>
    </row>
    <row r="290" spans="3:6" x14ac:dyDescent="0.3">
      <c r="C290" s="3"/>
      <c r="F290" s="3"/>
    </row>
    <row r="291" spans="3:6" x14ac:dyDescent="0.3">
      <c r="C291" s="3"/>
      <c r="F291" s="3"/>
    </row>
    <row r="292" spans="3:6" x14ac:dyDescent="0.3">
      <c r="C292" s="3"/>
      <c r="F292" s="3"/>
    </row>
    <row r="293" spans="3:6" x14ac:dyDescent="0.3">
      <c r="C293" s="3"/>
      <c r="F293" s="3"/>
    </row>
    <row r="294" spans="3:6" x14ac:dyDescent="0.3">
      <c r="C294" s="3"/>
      <c r="F294" s="3"/>
    </row>
    <row r="295" spans="3:6" x14ac:dyDescent="0.3">
      <c r="C295" s="3"/>
      <c r="F295" s="3"/>
    </row>
    <row r="296" spans="3:6" x14ac:dyDescent="0.3">
      <c r="C296" s="3"/>
      <c r="F296" s="3"/>
    </row>
    <row r="297" spans="3:6" x14ac:dyDescent="0.3">
      <c r="C297" s="3"/>
      <c r="F297" s="3"/>
    </row>
    <row r="298" spans="3:6" x14ac:dyDescent="0.3">
      <c r="C298" s="3"/>
      <c r="F298" s="3"/>
    </row>
    <row r="299" spans="3:6" x14ac:dyDescent="0.3">
      <c r="C299" s="3"/>
      <c r="F299" s="3"/>
    </row>
    <row r="300" spans="3:6" x14ac:dyDescent="0.3">
      <c r="C300" s="3"/>
      <c r="F300" s="3"/>
    </row>
    <row r="301" spans="3:6" x14ac:dyDescent="0.3">
      <c r="C301" s="3"/>
      <c r="F301" s="3"/>
    </row>
    <row r="302" spans="3:6" x14ac:dyDescent="0.3">
      <c r="C302" s="3"/>
      <c r="F302" s="3"/>
    </row>
    <row r="303" spans="3:6" x14ac:dyDescent="0.3">
      <c r="C303" s="3"/>
      <c r="F303" s="3"/>
    </row>
    <row r="304" spans="3:6" x14ac:dyDescent="0.3">
      <c r="C304" s="3"/>
      <c r="F304" s="3"/>
    </row>
    <row r="305" spans="3:6" x14ac:dyDescent="0.3">
      <c r="C305" s="3"/>
      <c r="F305" s="3"/>
    </row>
    <row r="306" spans="3:6" x14ac:dyDescent="0.3">
      <c r="C306" s="3"/>
      <c r="F306" s="3"/>
    </row>
    <row r="307" spans="3:6" x14ac:dyDescent="0.3">
      <c r="C307" s="3"/>
      <c r="F307" s="3"/>
    </row>
    <row r="308" spans="3:6" x14ac:dyDescent="0.3">
      <c r="C308" s="3"/>
      <c r="F308" s="3"/>
    </row>
    <row r="309" spans="3:6" x14ac:dyDescent="0.3">
      <c r="C309" s="3"/>
      <c r="F309" s="3"/>
    </row>
    <row r="310" spans="3:6" x14ac:dyDescent="0.3">
      <c r="C310" s="3"/>
      <c r="F310" s="3"/>
    </row>
    <row r="311" spans="3:6" x14ac:dyDescent="0.3">
      <c r="C311" s="3"/>
      <c r="F311" s="3"/>
    </row>
    <row r="312" spans="3:6" x14ac:dyDescent="0.3">
      <c r="C312" s="3"/>
      <c r="F312" s="3"/>
    </row>
    <row r="313" spans="3:6" x14ac:dyDescent="0.3">
      <c r="C313" s="3"/>
      <c r="F313" s="3"/>
    </row>
    <row r="314" spans="3:6" x14ac:dyDescent="0.3">
      <c r="C314" s="3"/>
      <c r="F314" s="3"/>
    </row>
    <row r="315" spans="3:6" x14ac:dyDescent="0.3">
      <c r="C315" s="3"/>
      <c r="F315" s="3"/>
    </row>
    <row r="316" spans="3:6" x14ac:dyDescent="0.3">
      <c r="C316" s="3"/>
      <c r="F316" s="3"/>
    </row>
    <row r="317" spans="3:6" x14ac:dyDescent="0.3">
      <c r="C317" s="3"/>
      <c r="F317" s="3"/>
    </row>
    <row r="318" spans="3:6" x14ac:dyDescent="0.3">
      <c r="C318" s="3"/>
      <c r="F318" s="3"/>
    </row>
    <row r="319" spans="3:6" x14ac:dyDescent="0.3">
      <c r="C319" s="3"/>
      <c r="F319" s="3"/>
    </row>
    <row r="320" spans="3:6" x14ac:dyDescent="0.3">
      <c r="C320" s="3"/>
      <c r="F320" s="3"/>
    </row>
    <row r="321" spans="3:6" x14ac:dyDescent="0.3">
      <c r="C321" s="3"/>
      <c r="F321" s="3"/>
    </row>
    <row r="322" spans="3:6" x14ac:dyDescent="0.3">
      <c r="C322" s="3"/>
      <c r="F322" s="3"/>
    </row>
    <row r="323" spans="3:6" x14ac:dyDescent="0.3">
      <c r="C323" s="3"/>
      <c r="F323" s="3"/>
    </row>
    <row r="324" spans="3:6" x14ac:dyDescent="0.3">
      <c r="C324" s="3"/>
      <c r="F324" s="3"/>
    </row>
    <row r="325" spans="3:6" x14ac:dyDescent="0.3">
      <c r="C325" s="3"/>
      <c r="F325" s="3"/>
    </row>
    <row r="326" spans="3:6" x14ac:dyDescent="0.3">
      <c r="C326" s="3"/>
      <c r="F326" s="3"/>
    </row>
    <row r="327" spans="3:6" x14ac:dyDescent="0.3">
      <c r="C327" s="3"/>
      <c r="F327" s="3"/>
    </row>
    <row r="328" spans="3:6" x14ac:dyDescent="0.3">
      <c r="C328" s="3"/>
      <c r="F328" s="3"/>
    </row>
    <row r="329" spans="3:6" x14ac:dyDescent="0.3">
      <c r="C329" s="3"/>
      <c r="F329" s="3"/>
    </row>
    <row r="330" spans="3:6" x14ac:dyDescent="0.3">
      <c r="C330" s="3"/>
      <c r="F330" s="3"/>
    </row>
    <row r="331" spans="3:6" x14ac:dyDescent="0.3">
      <c r="C331" s="3"/>
      <c r="F331" s="3"/>
    </row>
    <row r="332" spans="3:6" x14ac:dyDescent="0.3">
      <c r="C332" s="3"/>
      <c r="F332" s="3"/>
    </row>
    <row r="333" spans="3:6" x14ac:dyDescent="0.3">
      <c r="C333" s="3"/>
      <c r="F333" s="3"/>
    </row>
    <row r="334" spans="3:6" x14ac:dyDescent="0.3">
      <c r="C334" s="3"/>
      <c r="F334" s="3"/>
    </row>
    <row r="335" spans="3:6" x14ac:dyDescent="0.3">
      <c r="C335" s="3"/>
      <c r="F335" s="3"/>
    </row>
    <row r="336" spans="3:6" x14ac:dyDescent="0.3">
      <c r="C336" s="3"/>
      <c r="F336" s="3"/>
    </row>
    <row r="337" spans="3:6" x14ac:dyDescent="0.3">
      <c r="C337" s="3"/>
      <c r="F337" s="3"/>
    </row>
    <row r="338" spans="3:6" x14ac:dyDescent="0.3">
      <c r="C338" s="3"/>
      <c r="F338" s="3"/>
    </row>
    <row r="339" spans="3:6" x14ac:dyDescent="0.3">
      <c r="C339" s="3"/>
      <c r="F339" s="3"/>
    </row>
    <row r="340" spans="3:6" x14ac:dyDescent="0.3">
      <c r="C340" s="3"/>
      <c r="F340" s="3"/>
    </row>
    <row r="341" spans="3:6" x14ac:dyDescent="0.3">
      <c r="C341" s="3"/>
      <c r="F341" s="3"/>
    </row>
    <row r="342" spans="3:6" x14ac:dyDescent="0.3">
      <c r="C342" s="3"/>
      <c r="F342" s="3"/>
    </row>
    <row r="343" spans="3:6" x14ac:dyDescent="0.3">
      <c r="C343" s="3"/>
      <c r="F343" s="3"/>
    </row>
    <row r="344" spans="3:6" x14ac:dyDescent="0.3">
      <c r="C344" s="3"/>
      <c r="F344" s="3"/>
    </row>
    <row r="345" spans="3:6" x14ac:dyDescent="0.3">
      <c r="C345" s="3"/>
      <c r="F345" s="3"/>
    </row>
    <row r="346" spans="3:6" x14ac:dyDescent="0.3">
      <c r="C346" s="3"/>
      <c r="F346" s="3"/>
    </row>
    <row r="347" spans="3:6" x14ac:dyDescent="0.3">
      <c r="C347" s="3"/>
      <c r="F347" s="3"/>
    </row>
    <row r="348" spans="3:6" x14ac:dyDescent="0.3">
      <c r="C348" s="3"/>
      <c r="F348" s="3"/>
    </row>
    <row r="349" spans="3:6" x14ac:dyDescent="0.3">
      <c r="C349" s="3"/>
      <c r="F349" s="3"/>
    </row>
    <row r="350" spans="3:6" x14ac:dyDescent="0.3">
      <c r="C350" s="3"/>
      <c r="F350" s="3"/>
    </row>
    <row r="351" spans="3:6" x14ac:dyDescent="0.3">
      <c r="C351" s="3"/>
      <c r="F351" s="3"/>
    </row>
    <row r="352" spans="3:6" x14ac:dyDescent="0.3">
      <c r="C352" s="3"/>
      <c r="F352" s="3"/>
    </row>
    <row r="353" spans="3:6" x14ac:dyDescent="0.3">
      <c r="C353" s="3"/>
      <c r="F353" s="3"/>
    </row>
    <row r="354" spans="3:6" x14ac:dyDescent="0.3">
      <c r="C354" s="3"/>
      <c r="F354" s="3"/>
    </row>
    <row r="355" spans="3:6" x14ac:dyDescent="0.3">
      <c r="C355" s="3"/>
      <c r="F355" s="3"/>
    </row>
    <row r="356" spans="3:6" x14ac:dyDescent="0.3">
      <c r="C356" s="3"/>
      <c r="F356" s="3"/>
    </row>
    <row r="357" spans="3:6" x14ac:dyDescent="0.3">
      <c r="C357" s="3"/>
      <c r="F357" s="3"/>
    </row>
    <row r="358" spans="3:6" x14ac:dyDescent="0.3">
      <c r="C358" s="3"/>
      <c r="F358" s="3"/>
    </row>
    <row r="359" spans="3:6" x14ac:dyDescent="0.3">
      <c r="C359" s="3"/>
      <c r="F359" s="3"/>
    </row>
    <row r="360" spans="3:6" x14ac:dyDescent="0.3">
      <c r="C360" s="3"/>
      <c r="F360" s="3"/>
    </row>
    <row r="361" spans="3:6" x14ac:dyDescent="0.3">
      <c r="C361" s="3"/>
      <c r="F361" s="3"/>
    </row>
    <row r="362" spans="3:6" x14ac:dyDescent="0.3">
      <c r="C362" s="3"/>
      <c r="F362" s="3"/>
    </row>
    <row r="363" spans="3:6" x14ac:dyDescent="0.3">
      <c r="C363" s="3"/>
      <c r="F363" s="3"/>
    </row>
    <row r="364" spans="3:6" x14ac:dyDescent="0.3">
      <c r="C364" s="3"/>
      <c r="F364" s="3"/>
    </row>
    <row r="365" spans="3:6" x14ac:dyDescent="0.3">
      <c r="C365" s="3"/>
      <c r="F365" s="3"/>
    </row>
    <row r="366" spans="3:6" x14ac:dyDescent="0.3">
      <c r="C366" s="3"/>
      <c r="F366" s="3"/>
    </row>
    <row r="367" spans="3:6" x14ac:dyDescent="0.3">
      <c r="C367" s="3"/>
      <c r="F367" s="3"/>
    </row>
    <row r="368" spans="3:6" x14ac:dyDescent="0.3">
      <c r="C368" s="3"/>
      <c r="F368" s="3"/>
    </row>
    <row r="369" spans="3:6" x14ac:dyDescent="0.3">
      <c r="C369" s="3"/>
      <c r="F369" s="3"/>
    </row>
    <row r="370" spans="3:6" x14ac:dyDescent="0.3">
      <c r="C370" s="3"/>
      <c r="F370" s="3"/>
    </row>
    <row r="371" spans="3:6" x14ac:dyDescent="0.3">
      <c r="C371" s="3"/>
      <c r="F371" s="3"/>
    </row>
    <row r="372" spans="3:6" x14ac:dyDescent="0.3">
      <c r="C372" s="3"/>
      <c r="F372" s="3"/>
    </row>
    <row r="373" spans="3:6" x14ac:dyDescent="0.3">
      <c r="C373" s="3"/>
      <c r="F373" s="3"/>
    </row>
    <row r="374" spans="3:6" x14ac:dyDescent="0.3">
      <c r="C374" s="3"/>
      <c r="F374" s="3"/>
    </row>
    <row r="375" spans="3:6" x14ac:dyDescent="0.3">
      <c r="C375" s="3"/>
      <c r="F375" s="3"/>
    </row>
    <row r="376" spans="3:6" x14ac:dyDescent="0.3">
      <c r="C376" s="3"/>
      <c r="F376" s="3"/>
    </row>
    <row r="377" spans="3:6" x14ac:dyDescent="0.3">
      <c r="C377" s="3"/>
      <c r="F377" s="3"/>
    </row>
    <row r="378" spans="3:6" x14ac:dyDescent="0.3">
      <c r="C378" s="3"/>
      <c r="F378" s="3"/>
    </row>
    <row r="379" spans="3:6" x14ac:dyDescent="0.3">
      <c r="C379" s="3"/>
      <c r="F379" s="3"/>
    </row>
    <row r="380" spans="3:6" x14ac:dyDescent="0.3">
      <c r="C380" s="3"/>
      <c r="F380" s="3"/>
    </row>
    <row r="381" spans="3:6" x14ac:dyDescent="0.3">
      <c r="C381" s="3"/>
      <c r="F381" s="3"/>
    </row>
    <row r="382" spans="3:6" x14ac:dyDescent="0.3">
      <c r="C382" s="3"/>
      <c r="F382" s="3"/>
    </row>
    <row r="383" spans="3:6" x14ac:dyDescent="0.3">
      <c r="C383" s="3"/>
      <c r="F383" s="3"/>
    </row>
    <row r="384" spans="3:6" x14ac:dyDescent="0.3">
      <c r="C384" s="3"/>
      <c r="F384" s="3"/>
    </row>
    <row r="385" spans="3:6" x14ac:dyDescent="0.3">
      <c r="C385" s="3"/>
      <c r="F385" s="3"/>
    </row>
    <row r="386" spans="3:6" x14ac:dyDescent="0.3">
      <c r="C386" s="3"/>
      <c r="F386" s="3"/>
    </row>
    <row r="387" spans="3:6" x14ac:dyDescent="0.3">
      <c r="C387" s="3"/>
      <c r="F387" s="3"/>
    </row>
    <row r="388" spans="3:6" x14ac:dyDescent="0.3">
      <c r="C388" s="3"/>
      <c r="F388" s="3"/>
    </row>
    <row r="389" spans="3:6" x14ac:dyDescent="0.3">
      <c r="C389" s="3"/>
      <c r="F389" s="3"/>
    </row>
    <row r="390" spans="3:6" x14ac:dyDescent="0.3">
      <c r="C390" s="3"/>
      <c r="F390" s="3"/>
    </row>
    <row r="391" spans="3:6" x14ac:dyDescent="0.3">
      <c r="C391" s="3"/>
      <c r="F391" s="3"/>
    </row>
    <row r="392" spans="3:6" x14ac:dyDescent="0.3">
      <c r="C392" s="3"/>
      <c r="F392" s="3"/>
    </row>
    <row r="393" spans="3:6" x14ac:dyDescent="0.3">
      <c r="C393" s="3"/>
      <c r="F393" s="3"/>
    </row>
    <row r="394" spans="3:6" x14ac:dyDescent="0.3">
      <c r="C394" s="3"/>
      <c r="F394" s="3"/>
    </row>
    <row r="395" spans="3:6" x14ac:dyDescent="0.3">
      <c r="C395" s="3"/>
      <c r="F395" s="3"/>
    </row>
    <row r="396" spans="3:6" x14ac:dyDescent="0.3">
      <c r="C396" s="3"/>
      <c r="F396" s="3"/>
    </row>
    <row r="397" spans="3:6" x14ac:dyDescent="0.3">
      <c r="C397" s="3"/>
      <c r="F397" s="3"/>
    </row>
    <row r="398" spans="3:6" x14ac:dyDescent="0.3">
      <c r="C398" s="3"/>
      <c r="F398" s="3"/>
    </row>
    <row r="399" spans="3:6" x14ac:dyDescent="0.3">
      <c r="C399" s="3"/>
      <c r="F399" s="3"/>
    </row>
    <row r="400" spans="3:6" x14ac:dyDescent="0.3">
      <c r="C400" s="3"/>
      <c r="F400" s="3"/>
    </row>
    <row r="401" spans="3:6" x14ac:dyDescent="0.3">
      <c r="C401" s="3"/>
      <c r="F401" s="3"/>
    </row>
    <row r="402" spans="3:6" x14ac:dyDescent="0.3">
      <c r="C402" s="3"/>
      <c r="F402" s="3"/>
    </row>
    <row r="403" spans="3:6" x14ac:dyDescent="0.3">
      <c r="C403" s="3"/>
      <c r="F403" s="3"/>
    </row>
    <row r="404" spans="3:6" x14ac:dyDescent="0.3">
      <c r="C404" s="3"/>
      <c r="F404" s="3"/>
    </row>
    <row r="405" spans="3:6" x14ac:dyDescent="0.3">
      <c r="C405" s="3"/>
      <c r="F405" s="3"/>
    </row>
    <row r="406" spans="3:6" x14ac:dyDescent="0.3">
      <c r="C406" s="3"/>
      <c r="F406" s="3"/>
    </row>
    <row r="407" spans="3:6" x14ac:dyDescent="0.3">
      <c r="C407" s="3"/>
      <c r="F407" s="3"/>
    </row>
    <row r="408" spans="3:6" x14ac:dyDescent="0.3">
      <c r="C408" s="3"/>
      <c r="F408" s="3"/>
    </row>
    <row r="409" spans="3:6" x14ac:dyDescent="0.3">
      <c r="C409" s="3"/>
      <c r="F409" s="3"/>
    </row>
    <row r="410" spans="3:6" x14ac:dyDescent="0.3">
      <c r="C410" s="3"/>
      <c r="F410" s="3"/>
    </row>
    <row r="411" spans="3:6" x14ac:dyDescent="0.3">
      <c r="C411" s="3"/>
      <c r="F411" s="3"/>
    </row>
    <row r="412" spans="3:6" x14ac:dyDescent="0.3">
      <c r="C412" s="3"/>
      <c r="F412" s="3"/>
    </row>
    <row r="413" spans="3:6" x14ac:dyDescent="0.3">
      <c r="C413" s="3"/>
      <c r="F413" s="3"/>
    </row>
    <row r="414" spans="3:6" x14ac:dyDescent="0.3">
      <c r="C414" s="3"/>
      <c r="F414" s="3"/>
    </row>
    <row r="415" spans="3:6" x14ac:dyDescent="0.3">
      <c r="C415" s="3"/>
      <c r="F415" s="3"/>
    </row>
    <row r="416" spans="3:6" x14ac:dyDescent="0.3">
      <c r="C416" s="3"/>
      <c r="F416" s="3"/>
    </row>
    <row r="417" spans="3:6" x14ac:dyDescent="0.3">
      <c r="C417" s="3"/>
      <c r="F417" s="3"/>
    </row>
    <row r="418" spans="3:6" x14ac:dyDescent="0.3">
      <c r="C418" s="3"/>
      <c r="F418" s="3"/>
    </row>
    <row r="419" spans="3:6" x14ac:dyDescent="0.3">
      <c r="C419" s="3"/>
      <c r="F419" s="3"/>
    </row>
    <row r="420" spans="3:6" x14ac:dyDescent="0.3">
      <c r="C420" s="3"/>
      <c r="F420" s="3"/>
    </row>
    <row r="421" spans="3:6" x14ac:dyDescent="0.3">
      <c r="C421" s="3"/>
      <c r="F421" s="3"/>
    </row>
    <row r="422" spans="3:6" x14ac:dyDescent="0.3">
      <c r="C422" s="3"/>
      <c r="F422" s="3"/>
    </row>
    <row r="423" spans="3:6" x14ac:dyDescent="0.3">
      <c r="C423" s="3"/>
      <c r="F423" s="3"/>
    </row>
    <row r="424" spans="3:6" x14ac:dyDescent="0.3">
      <c r="C424" s="3"/>
      <c r="F424" s="3"/>
    </row>
    <row r="425" spans="3:6" x14ac:dyDescent="0.3">
      <c r="C425" s="3"/>
      <c r="F425" s="3"/>
    </row>
    <row r="426" spans="3:6" x14ac:dyDescent="0.3">
      <c r="C426" s="3"/>
      <c r="F426" s="3"/>
    </row>
    <row r="427" spans="3:6" x14ac:dyDescent="0.3">
      <c r="C427" s="3"/>
      <c r="F427" s="3"/>
    </row>
    <row r="428" spans="3:6" x14ac:dyDescent="0.3">
      <c r="C428" s="3"/>
      <c r="F428" s="3"/>
    </row>
    <row r="429" spans="3:6" x14ac:dyDescent="0.3">
      <c r="C429" s="3"/>
      <c r="F429" s="3"/>
    </row>
    <row r="430" spans="3:6" x14ac:dyDescent="0.3">
      <c r="C430" s="3"/>
      <c r="F430" s="3"/>
    </row>
    <row r="431" spans="3:6" x14ac:dyDescent="0.3">
      <c r="C431" s="3"/>
      <c r="F431" s="3"/>
    </row>
    <row r="432" spans="3:6" x14ac:dyDescent="0.3">
      <c r="C432" s="3"/>
      <c r="F432" s="3"/>
    </row>
    <row r="433" spans="3:6" x14ac:dyDescent="0.3">
      <c r="C433" s="3"/>
      <c r="F433" s="3"/>
    </row>
    <row r="434" spans="3:6" x14ac:dyDescent="0.3">
      <c r="C434" s="3"/>
      <c r="F434" s="3"/>
    </row>
    <row r="435" spans="3:6" x14ac:dyDescent="0.3">
      <c r="C435" s="3"/>
      <c r="F435" s="3"/>
    </row>
    <row r="436" spans="3:6" x14ac:dyDescent="0.3">
      <c r="C436" s="3"/>
      <c r="F436" s="3"/>
    </row>
    <row r="437" spans="3:6" x14ac:dyDescent="0.3">
      <c r="C437" s="3"/>
      <c r="F437" s="3"/>
    </row>
    <row r="438" spans="3:6" x14ac:dyDescent="0.3">
      <c r="C438" s="3"/>
      <c r="F438" s="3"/>
    </row>
    <row r="439" spans="3:6" x14ac:dyDescent="0.3">
      <c r="C439" s="3"/>
      <c r="F439" s="3"/>
    </row>
    <row r="440" spans="3:6" x14ac:dyDescent="0.3">
      <c r="C440" s="3"/>
      <c r="F440" s="3"/>
    </row>
    <row r="441" spans="3:6" x14ac:dyDescent="0.3">
      <c r="C441" s="3"/>
      <c r="F441" s="3"/>
    </row>
    <row r="442" spans="3:6" x14ac:dyDescent="0.3">
      <c r="C442" s="3"/>
      <c r="F442" s="3"/>
    </row>
    <row r="443" spans="3:6" x14ac:dyDescent="0.3">
      <c r="C443" s="3"/>
      <c r="F443" s="3"/>
    </row>
    <row r="444" spans="3:6" x14ac:dyDescent="0.3">
      <c r="C444" s="3"/>
      <c r="F444" s="3"/>
    </row>
    <row r="445" spans="3:6" x14ac:dyDescent="0.3">
      <c r="C445" s="3"/>
      <c r="F445" s="3"/>
    </row>
    <row r="446" spans="3:6" x14ac:dyDescent="0.3">
      <c r="C446" s="3"/>
      <c r="F446" s="3"/>
    </row>
    <row r="447" spans="3:6" x14ac:dyDescent="0.3">
      <c r="C447" s="3"/>
      <c r="F447" s="3"/>
    </row>
    <row r="448" spans="3:6" x14ac:dyDescent="0.3">
      <c r="C448" s="3"/>
      <c r="F448" s="3"/>
    </row>
    <row r="449" spans="3:6" x14ac:dyDescent="0.3">
      <c r="C449" s="3"/>
      <c r="F449" s="3"/>
    </row>
    <row r="450" spans="3:6" x14ac:dyDescent="0.3">
      <c r="C450" s="3"/>
      <c r="F450" s="3"/>
    </row>
    <row r="451" spans="3:6" x14ac:dyDescent="0.3">
      <c r="C451" s="3"/>
      <c r="F451" s="3"/>
    </row>
    <row r="452" spans="3:6" x14ac:dyDescent="0.3">
      <c r="C452" s="3"/>
      <c r="F452" s="3"/>
    </row>
    <row r="453" spans="3:6" x14ac:dyDescent="0.3">
      <c r="C453" s="3"/>
      <c r="F453" s="3"/>
    </row>
    <row r="454" spans="3:6" x14ac:dyDescent="0.3">
      <c r="C454" s="3"/>
      <c r="F454" s="3"/>
    </row>
    <row r="455" spans="3:6" x14ac:dyDescent="0.3">
      <c r="C455" s="3"/>
      <c r="F455" s="3"/>
    </row>
    <row r="456" spans="3:6" x14ac:dyDescent="0.3">
      <c r="C456" s="3"/>
      <c r="F456" s="3"/>
    </row>
    <row r="457" spans="3:6" x14ac:dyDescent="0.3">
      <c r="C457" s="3"/>
      <c r="F457" s="3"/>
    </row>
    <row r="458" spans="3:6" x14ac:dyDescent="0.3">
      <c r="C458" s="3"/>
      <c r="F458" s="3"/>
    </row>
    <row r="459" spans="3:6" x14ac:dyDescent="0.3">
      <c r="C459" s="3"/>
      <c r="F459" s="3"/>
    </row>
    <row r="460" spans="3:6" x14ac:dyDescent="0.3">
      <c r="C460" s="3"/>
      <c r="F460" s="3"/>
    </row>
    <row r="461" spans="3:6" x14ac:dyDescent="0.3">
      <c r="C461" s="3"/>
      <c r="F461" s="3"/>
    </row>
    <row r="462" spans="3:6" x14ac:dyDescent="0.3">
      <c r="C462" s="3"/>
      <c r="F462" s="3"/>
    </row>
    <row r="463" spans="3:6" x14ac:dyDescent="0.3">
      <c r="C463" s="3"/>
      <c r="F463" s="3"/>
    </row>
    <row r="464" spans="3:6" x14ac:dyDescent="0.3">
      <c r="C464" s="3"/>
      <c r="F464" s="3"/>
    </row>
    <row r="465" spans="3:6" x14ac:dyDescent="0.3">
      <c r="C465" s="3"/>
      <c r="F465" s="3"/>
    </row>
    <row r="466" spans="3:6" x14ac:dyDescent="0.3">
      <c r="C466" s="3"/>
      <c r="F466" s="3"/>
    </row>
    <row r="467" spans="3:6" x14ac:dyDescent="0.3">
      <c r="C467" s="3"/>
      <c r="F467" s="3"/>
    </row>
    <row r="468" spans="3:6" x14ac:dyDescent="0.3">
      <c r="C468" s="3"/>
      <c r="F468" s="3"/>
    </row>
    <row r="469" spans="3:6" x14ac:dyDescent="0.3">
      <c r="C469" s="3"/>
      <c r="F469" s="3"/>
    </row>
    <row r="470" spans="3:6" x14ac:dyDescent="0.3">
      <c r="C470" s="3"/>
      <c r="F470" s="3"/>
    </row>
    <row r="471" spans="3:6" x14ac:dyDescent="0.3">
      <c r="C471" s="3"/>
      <c r="F471" s="3"/>
    </row>
    <row r="472" spans="3:6" x14ac:dyDescent="0.3">
      <c r="C472" s="3"/>
      <c r="F472" s="3"/>
    </row>
    <row r="473" spans="3:6" x14ac:dyDescent="0.3">
      <c r="C473" s="3"/>
      <c r="F473" s="3"/>
    </row>
    <row r="474" spans="3:6" x14ac:dyDescent="0.3">
      <c r="C474" s="3"/>
      <c r="F474" s="3"/>
    </row>
    <row r="475" spans="3:6" x14ac:dyDescent="0.3">
      <c r="C475" s="3"/>
      <c r="F475" s="3"/>
    </row>
    <row r="476" spans="3:6" x14ac:dyDescent="0.3">
      <c r="C476" s="3"/>
      <c r="F476" s="3"/>
    </row>
    <row r="477" spans="3:6" x14ac:dyDescent="0.3">
      <c r="C477" s="3"/>
      <c r="F477" s="3"/>
    </row>
    <row r="478" spans="3:6" x14ac:dyDescent="0.3">
      <c r="C478" s="3"/>
      <c r="F478" s="3"/>
    </row>
    <row r="479" spans="3:6" x14ac:dyDescent="0.3">
      <c r="C479" s="3"/>
      <c r="F479" s="3"/>
    </row>
    <row r="480" spans="3:6" x14ac:dyDescent="0.3">
      <c r="C480" s="3"/>
      <c r="F480" s="3"/>
    </row>
    <row r="481" spans="3:6" x14ac:dyDescent="0.3">
      <c r="C481" s="3"/>
      <c r="F481" s="3"/>
    </row>
    <row r="482" spans="3:6" x14ac:dyDescent="0.3">
      <c r="C482" s="3"/>
      <c r="F482" s="3"/>
    </row>
    <row r="483" spans="3:6" x14ac:dyDescent="0.3">
      <c r="C483" s="3"/>
      <c r="F483" s="3"/>
    </row>
    <row r="484" spans="3:6" x14ac:dyDescent="0.3">
      <c r="C484" s="3"/>
      <c r="F484" s="3"/>
    </row>
    <row r="485" spans="3:6" x14ac:dyDescent="0.3">
      <c r="C485" s="3"/>
      <c r="F485" s="3"/>
    </row>
    <row r="486" spans="3:6" x14ac:dyDescent="0.3">
      <c r="C486" s="3"/>
      <c r="F486" s="3"/>
    </row>
    <row r="487" spans="3:6" x14ac:dyDescent="0.3">
      <c r="C487" s="3"/>
      <c r="F487" s="3"/>
    </row>
    <row r="488" spans="3:6" x14ac:dyDescent="0.3">
      <c r="C488" s="3"/>
      <c r="F488" s="3"/>
    </row>
    <row r="489" spans="3:6" x14ac:dyDescent="0.3">
      <c r="C489" s="3"/>
      <c r="F489" s="3"/>
    </row>
    <row r="490" spans="3:6" x14ac:dyDescent="0.3">
      <c r="C490" s="3"/>
      <c r="F490" s="3"/>
    </row>
    <row r="491" spans="3:6" x14ac:dyDescent="0.3">
      <c r="C491" s="3"/>
      <c r="F491" s="3"/>
    </row>
    <row r="492" spans="3:6" x14ac:dyDescent="0.3">
      <c r="C492" s="3"/>
      <c r="F492" s="3"/>
    </row>
    <row r="493" spans="3:6" x14ac:dyDescent="0.3">
      <c r="C493" s="3"/>
      <c r="F493" s="3"/>
    </row>
    <row r="494" spans="3:6" x14ac:dyDescent="0.3">
      <c r="C494" s="3"/>
      <c r="F494" s="3"/>
    </row>
    <row r="495" spans="3:6" x14ac:dyDescent="0.3">
      <c r="C495" s="3"/>
      <c r="F495" s="3"/>
    </row>
    <row r="496" spans="3:6" x14ac:dyDescent="0.3">
      <c r="C496" s="3"/>
      <c r="F496" s="3"/>
    </row>
    <row r="497" spans="3:6" x14ac:dyDescent="0.3">
      <c r="C497" s="3"/>
      <c r="F497" s="3"/>
    </row>
    <row r="498" spans="3:6" x14ac:dyDescent="0.3">
      <c r="C498" s="3"/>
      <c r="F498" s="3"/>
    </row>
    <row r="499" spans="3:6" x14ac:dyDescent="0.3">
      <c r="C499" s="3"/>
      <c r="F499" s="3"/>
    </row>
    <row r="500" spans="3:6" x14ac:dyDescent="0.3">
      <c r="C500" s="3"/>
      <c r="F500" s="3"/>
    </row>
    <row r="501" spans="3:6" x14ac:dyDescent="0.3">
      <c r="C501" s="3"/>
      <c r="F501" s="3"/>
    </row>
    <row r="502" spans="3:6" x14ac:dyDescent="0.3">
      <c r="C502" s="3"/>
      <c r="F502" s="3"/>
    </row>
    <row r="503" spans="3:6" x14ac:dyDescent="0.3">
      <c r="C503" s="3"/>
      <c r="F503" s="3"/>
    </row>
    <row r="504" spans="3:6" x14ac:dyDescent="0.3">
      <c r="C504" s="3"/>
      <c r="F504" s="3"/>
    </row>
    <row r="505" spans="3:6" x14ac:dyDescent="0.3">
      <c r="C505" s="3"/>
      <c r="F505" s="3"/>
    </row>
    <row r="506" spans="3:6" x14ac:dyDescent="0.3">
      <c r="C506" s="3"/>
      <c r="F506" s="3"/>
    </row>
    <row r="507" spans="3:6" x14ac:dyDescent="0.3">
      <c r="C507" s="3"/>
      <c r="F507" s="3"/>
    </row>
    <row r="508" spans="3:6" x14ac:dyDescent="0.3">
      <c r="C508" s="3"/>
      <c r="F508" s="3"/>
    </row>
    <row r="509" spans="3:6" x14ac:dyDescent="0.3">
      <c r="C509" s="3"/>
      <c r="F509" s="3"/>
    </row>
    <row r="510" spans="3:6" x14ac:dyDescent="0.3">
      <c r="C510" s="3"/>
      <c r="F510" s="3"/>
    </row>
    <row r="511" spans="3:6" x14ac:dyDescent="0.3">
      <c r="C511" s="3"/>
      <c r="F511" s="3"/>
    </row>
    <row r="512" spans="3:6" x14ac:dyDescent="0.3">
      <c r="C512" s="3"/>
      <c r="F512" s="3"/>
    </row>
    <row r="513" spans="3:6" x14ac:dyDescent="0.3">
      <c r="C513" s="3"/>
      <c r="F513" s="3"/>
    </row>
    <row r="514" spans="3:6" x14ac:dyDescent="0.3">
      <c r="C514" s="3"/>
      <c r="F514" s="3"/>
    </row>
    <row r="515" spans="3:6" x14ac:dyDescent="0.3">
      <c r="C515" s="3"/>
      <c r="F515" s="3"/>
    </row>
    <row r="516" spans="3:6" x14ac:dyDescent="0.3">
      <c r="C516" s="3"/>
      <c r="F516" s="3"/>
    </row>
    <row r="517" spans="3:6" x14ac:dyDescent="0.3">
      <c r="C517" s="3"/>
      <c r="F517" s="3"/>
    </row>
    <row r="518" spans="3:6" x14ac:dyDescent="0.3">
      <c r="C518" s="3"/>
      <c r="F518" s="3"/>
    </row>
    <row r="519" spans="3:6" x14ac:dyDescent="0.3">
      <c r="C519" s="3"/>
      <c r="F519" s="3"/>
    </row>
    <row r="520" spans="3:6" x14ac:dyDescent="0.3">
      <c r="C520" s="3"/>
      <c r="F520" s="3"/>
    </row>
    <row r="521" spans="3:6" x14ac:dyDescent="0.3">
      <c r="C521" s="3"/>
      <c r="F521" s="3"/>
    </row>
    <row r="522" spans="3:6" x14ac:dyDescent="0.3">
      <c r="C522" s="3"/>
      <c r="F522" s="3"/>
    </row>
    <row r="523" spans="3:6" x14ac:dyDescent="0.3">
      <c r="C523" s="3"/>
      <c r="F523" s="3"/>
    </row>
    <row r="524" spans="3:6" x14ac:dyDescent="0.3">
      <c r="C524" s="3"/>
      <c r="F524" s="3"/>
    </row>
    <row r="525" spans="3:6" x14ac:dyDescent="0.3">
      <c r="C525" s="3"/>
      <c r="F525" s="3"/>
    </row>
    <row r="526" spans="3:6" x14ac:dyDescent="0.3">
      <c r="C526" s="3"/>
      <c r="F526" s="3"/>
    </row>
    <row r="527" spans="3:6" x14ac:dyDescent="0.3">
      <c r="C527" s="3"/>
      <c r="F527" s="3"/>
    </row>
    <row r="528" spans="3:6" x14ac:dyDescent="0.3">
      <c r="C528" s="3"/>
      <c r="F528" s="3"/>
    </row>
    <row r="529" spans="3:6" x14ac:dyDescent="0.3">
      <c r="C529" s="3"/>
      <c r="F529" s="3"/>
    </row>
    <row r="530" spans="3:6" x14ac:dyDescent="0.3">
      <c r="C530" s="3"/>
      <c r="F530" s="3"/>
    </row>
    <row r="531" spans="3:6" x14ac:dyDescent="0.3">
      <c r="C531" s="3"/>
      <c r="F531" s="3"/>
    </row>
    <row r="532" spans="3:6" x14ac:dyDescent="0.3">
      <c r="C532" s="3"/>
      <c r="F532" s="3"/>
    </row>
    <row r="533" spans="3:6" x14ac:dyDescent="0.3">
      <c r="C533" s="3"/>
      <c r="F533" s="3"/>
    </row>
    <row r="534" spans="3:6" x14ac:dyDescent="0.3">
      <c r="C534" s="3"/>
      <c r="F534" s="3"/>
    </row>
    <row r="535" spans="3:6" x14ac:dyDescent="0.3">
      <c r="C535" s="3"/>
      <c r="F535" s="3"/>
    </row>
    <row r="536" spans="3:6" x14ac:dyDescent="0.3">
      <c r="C536" s="3"/>
      <c r="F536" s="3"/>
    </row>
    <row r="537" spans="3:6" x14ac:dyDescent="0.3">
      <c r="C537" s="3"/>
      <c r="F537" s="3"/>
    </row>
    <row r="538" spans="3:6" x14ac:dyDescent="0.3">
      <c r="C538" s="3"/>
      <c r="F538" s="3"/>
    </row>
    <row r="539" spans="3:6" x14ac:dyDescent="0.3">
      <c r="C539" s="3"/>
      <c r="F539" s="3"/>
    </row>
    <row r="540" spans="3:6" x14ac:dyDescent="0.3">
      <c r="C540" s="3"/>
      <c r="F540" s="3"/>
    </row>
    <row r="541" spans="3:6" x14ac:dyDescent="0.3">
      <c r="C541" s="3"/>
      <c r="F541" s="3"/>
    </row>
    <row r="542" spans="3:6" x14ac:dyDescent="0.3">
      <c r="C542" s="3"/>
      <c r="F542" s="3"/>
    </row>
    <row r="543" spans="3:6" x14ac:dyDescent="0.3">
      <c r="C543" s="3"/>
      <c r="F543" s="3"/>
    </row>
    <row r="544" spans="3:6" x14ac:dyDescent="0.3">
      <c r="C544" s="3"/>
      <c r="F544" s="3"/>
    </row>
    <row r="545" spans="3:6" x14ac:dyDescent="0.3">
      <c r="C545" s="3"/>
      <c r="F545" s="3"/>
    </row>
    <row r="546" spans="3:6" x14ac:dyDescent="0.3">
      <c r="C546" s="3"/>
      <c r="F546" s="3"/>
    </row>
    <row r="547" spans="3:6" x14ac:dyDescent="0.3">
      <c r="C547" s="3"/>
      <c r="F547" s="3"/>
    </row>
    <row r="548" spans="3:6" x14ac:dyDescent="0.3">
      <c r="C548" s="3"/>
      <c r="F548" s="3"/>
    </row>
    <row r="549" spans="3:6" x14ac:dyDescent="0.3">
      <c r="C549" s="3"/>
      <c r="F549" s="3"/>
    </row>
    <row r="550" spans="3:6" x14ac:dyDescent="0.3">
      <c r="C550" s="3"/>
      <c r="F550" s="3"/>
    </row>
    <row r="551" spans="3:6" x14ac:dyDescent="0.3">
      <c r="C551" s="3"/>
      <c r="F551" s="3"/>
    </row>
    <row r="552" spans="3:6" x14ac:dyDescent="0.3">
      <c r="C552" s="3"/>
      <c r="F552" s="3"/>
    </row>
    <row r="553" spans="3:6" x14ac:dyDescent="0.3">
      <c r="C553" s="3"/>
      <c r="F553" s="3"/>
    </row>
    <row r="554" spans="3:6" x14ac:dyDescent="0.3">
      <c r="C554" s="3"/>
      <c r="F554" s="3"/>
    </row>
    <row r="555" spans="3:6" x14ac:dyDescent="0.3">
      <c r="C555" s="3"/>
      <c r="F555" s="3"/>
    </row>
    <row r="556" spans="3:6" x14ac:dyDescent="0.3">
      <c r="C556" s="3"/>
      <c r="F556" s="3"/>
    </row>
    <row r="557" spans="3:6" x14ac:dyDescent="0.3">
      <c r="C557" s="3"/>
      <c r="F557" s="3"/>
    </row>
    <row r="558" spans="3:6" x14ac:dyDescent="0.3">
      <c r="C558" s="3"/>
      <c r="F558" s="3"/>
    </row>
    <row r="559" spans="3:6" x14ac:dyDescent="0.3">
      <c r="C559" s="3"/>
      <c r="F559" s="3"/>
    </row>
    <row r="560" spans="3:6" x14ac:dyDescent="0.3">
      <c r="C560" s="3"/>
      <c r="F560" s="3"/>
    </row>
    <row r="561" spans="3:6" x14ac:dyDescent="0.3">
      <c r="C561" s="3"/>
      <c r="F561" s="3"/>
    </row>
    <row r="562" spans="3:6" x14ac:dyDescent="0.3">
      <c r="C562" s="3"/>
      <c r="F562" s="3"/>
    </row>
    <row r="563" spans="3:6" x14ac:dyDescent="0.3">
      <c r="C563" s="3"/>
      <c r="F563" s="3"/>
    </row>
    <row r="564" spans="3:6" x14ac:dyDescent="0.3">
      <c r="C564" s="3"/>
      <c r="F564" s="3"/>
    </row>
    <row r="565" spans="3:6" x14ac:dyDescent="0.3">
      <c r="C565" s="3"/>
      <c r="F565" s="3"/>
    </row>
    <row r="566" spans="3:6" x14ac:dyDescent="0.3">
      <c r="C566" s="3"/>
      <c r="F566" s="3"/>
    </row>
    <row r="567" spans="3:6" x14ac:dyDescent="0.3">
      <c r="C567" s="3"/>
      <c r="F567" s="3"/>
    </row>
    <row r="568" spans="3:6" x14ac:dyDescent="0.3">
      <c r="C568" s="3"/>
      <c r="F568" s="3"/>
    </row>
    <row r="569" spans="3:6" x14ac:dyDescent="0.3">
      <c r="C569" s="3"/>
      <c r="F569" s="3"/>
    </row>
    <row r="570" spans="3:6" x14ac:dyDescent="0.3">
      <c r="C570" s="3"/>
      <c r="F570" s="3"/>
    </row>
    <row r="571" spans="3:6" x14ac:dyDescent="0.3">
      <c r="C571" s="3"/>
      <c r="F571" s="3"/>
    </row>
    <row r="572" spans="3:6" x14ac:dyDescent="0.3">
      <c r="C572" s="3"/>
      <c r="F572" s="3"/>
    </row>
    <row r="573" spans="3:6" x14ac:dyDescent="0.3">
      <c r="C573" s="3"/>
      <c r="F573" s="3"/>
    </row>
    <row r="574" spans="3:6" x14ac:dyDescent="0.3">
      <c r="C574" s="3"/>
      <c r="F574" s="3"/>
    </row>
    <row r="575" spans="3:6" x14ac:dyDescent="0.3">
      <c r="C575" s="3"/>
      <c r="F575" s="3"/>
    </row>
    <row r="576" spans="3:6" x14ac:dyDescent="0.3">
      <c r="C576" s="3"/>
      <c r="F576" s="3"/>
    </row>
    <row r="577" spans="3:6" x14ac:dyDescent="0.3">
      <c r="C577" s="3"/>
      <c r="F577" s="3"/>
    </row>
    <row r="578" spans="3:6" x14ac:dyDescent="0.3">
      <c r="C578" s="3"/>
      <c r="F578" s="3"/>
    </row>
    <row r="579" spans="3:6" x14ac:dyDescent="0.3">
      <c r="C579" s="3"/>
      <c r="F579" s="3"/>
    </row>
    <row r="580" spans="3:6" x14ac:dyDescent="0.3">
      <c r="C580" s="3"/>
      <c r="F580" s="3"/>
    </row>
    <row r="581" spans="3:6" x14ac:dyDescent="0.3">
      <c r="C581" s="3"/>
      <c r="F581" s="3"/>
    </row>
    <row r="582" spans="3:6" x14ac:dyDescent="0.3">
      <c r="C582" s="3"/>
      <c r="F582" s="3"/>
    </row>
    <row r="583" spans="3:6" x14ac:dyDescent="0.3">
      <c r="C583" s="3"/>
      <c r="F583" s="3"/>
    </row>
    <row r="584" spans="3:6" x14ac:dyDescent="0.3">
      <c r="C584" s="3"/>
      <c r="F584" s="3"/>
    </row>
    <row r="585" spans="3:6" x14ac:dyDescent="0.3">
      <c r="C585" s="3"/>
      <c r="F585" s="3"/>
    </row>
    <row r="586" spans="3:6" x14ac:dyDescent="0.3">
      <c r="C586" s="3"/>
      <c r="F586" s="3"/>
    </row>
    <row r="587" spans="3:6" x14ac:dyDescent="0.3">
      <c r="C587" s="3"/>
      <c r="F587" s="3"/>
    </row>
    <row r="588" spans="3:6" x14ac:dyDescent="0.3">
      <c r="C588" s="3"/>
      <c r="F588" s="3"/>
    </row>
    <row r="589" spans="3:6" x14ac:dyDescent="0.3">
      <c r="C589" s="3"/>
      <c r="F589" s="3"/>
    </row>
    <row r="590" spans="3:6" x14ac:dyDescent="0.3">
      <c r="C590" s="3"/>
      <c r="F590" s="3"/>
    </row>
    <row r="591" spans="3:6" x14ac:dyDescent="0.3">
      <c r="C591" s="3"/>
      <c r="F591" s="3"/>
    </row>
    <row r="592" spans="3:6" x14ac:dyDescent="0.3">
      <c r="C592" s="3"/>
      <c r="F592" s="3"/>
    </row>
    <row r="593" spans="3:6" x14ac:dyDescent="0.3">
      <c r="C593" s="3"/>
      <c r="F593" s="3"/>
    </row>
    <row r="594" spans="3:6" x14ac:dyDescent="0.3">
      <c r="C594" s="3"/>
      <c r="F594" s="3"/>
    </row>
    <row r="595" spans="3:6" x14ac:dyDescent="0.3">
      <c r="C595" s="3"/>
      <c r="F595" s="3"/>
    </row>
    <row r="596" spans="3:6" x14ac:dyDescent="0.3">
      <c r="C596" s="3"/>
      <c r="F596" s="3"/>
    </row>
    <row r="597" spans="3:6" x14ac:dyDescent="0.3">
      <c r="C597" s="3"/>
      <c r="F597" s="3"/>
    </row>
    <row r="598" spans="3:6" x14ac:dyDescent="0.3">
      <c r="C598" s="3"/>
      <c r="F598" s="3"/>
    </row>
    <row r="599" spans="3:6" x14ac:dyDescent="0.3">
      <c r="C599" s="3"/>
      <c r="F599" s="3"/>
    </row>
    <row r="600" spans="3:6" x14ac:dyDescent="0.3">
      <c r="C600" s="3"/>
      <c r="F600" s="3"/>
    </row>
    <row r="601" spans="3:6" x14ac:dyDescent="0.3">
      <c r="C601" s="3"/>
      <c r="F601" s="3"/>
    </row>
    <row r="602" spans="3:6" x14ac:dyDescent="0.3">
      <c r="C602" s="3"/>
      <c r="F602" s="3"/>
    </row>
    <row r="603" spans="3:6" x14ac:dyDescent="0.3">
      <c r="C603" s="3"/>
      <c r="F603" s="3"/>
    </row>
    <row r="604" spans="3:6" x14ac:dyDescent="0.3">
      <c r="C604" s="3"/>
      <c r="F604" s="3"/>
    </row>
    <row r="605" spans="3:6" x14ac:dyDescent="0.3">
      <c r="C605" s="3"/>
      <c r="F605" s="3"/>
    </row>
    <row r="606" spans="3:6" x14ac:dyDescent="0.3">
      <c r="C606" s="3"/>
      <c r="F606" s="3"/>
    </row>
    <row r="607" spans="3:6" x14ac:dyDescent="0.3">
      <c r="C607" s="3"/>
      <c r="F607" s="3"/>
    </row>
    <row r="608" spans="3:6" x14ac:dyDescent="0.3">
      <c r="C608" s="3"/>
      <c r="F608" s="3"/>
    </row>
    <row r="609" spans="3:6" x14ac:dyDescent="0.3">
      <c r="C609" s="3"/>
      <c r="F609" s="3"/>
    </row>
    <row r="610" spans="3:6" x14ac:dyDescent="0.3">
      <c r="C610" s="3"/>
      <c r="F610" s="3"/>
    </row>
    <row r="611" spans="3:6" x14ac:dyDescent="0.3">
      <c r="C611" s="3"/>
      <c r="F611" s="3"/>
    </row>
    <row r="612" spans="3:6" x14ac:dyDescent="0.3">
      <c r="C612" s="3"/>
      <c r="F612" s="3"/>
    </row>
    <row r="613" spans="3:6" x14ac:dyDescent="0.3">
      <c r="C613" s="3"/>
      <c r="F613" s="3"/>
    </row>
    <row r="614" spans="3:6" x14ac:dyDescent="0.3">
      <c r="C614" s="3"/>
      <c r="F614" s="3"/>
    </row>
    <row r="615" spans="3:6" x14ac:dyDescent="0.3">
      <c r="C615" s="3"/>
      <c r="F615" s="3"/>
    </row>
    <row r="616" spans="3:6" x14ac:dyDescent="0.3">
      <c r="C616" s="3"/>
      <c r="F616" s="3"/>
    </row>
    <row r="617" spans="3:6" x14ac:dyDescent="0.3">
      <c r="C617" s="3"/>
      <c r="F617" s="3"/>
    </row>
    <row r="618" spans="3:6" x14ac:dyDescent="0.3">
      <c r="C618" s="3"/>
      <c r="F618" s="3"/>
    </row>
    <row r="619" spans="3:6" x14ac:dyDescent="0.3">
      <c r="C619" s="3"/>
      <c r="F619" s="3"/>
    </row>
    <row r="620" spans="3:6" x14ac:dyDescent="0.3">
      <c r="C620" s="3"/>
      <c r="F620" s="3"/>
    </row>
    <row r="621" spans="3:6" x14ac:dyDescent="0.3">
      <c r="C621" s="3"/>
      <c r="F621" s="3"/>
    </row>
    <row r="622" spans="3:6" x14ac:dyDescent="0.3">
      <c r="C622" s="3"/>
      <c r="F622" s="3"/>
    </row>
    <row r="623" spans="3:6" x14ac:dyDescent="0.3">
      <c r="C623" s="3"/>
      <c r="F623" s="3"/>
    </row>
    <row r="624" spans="3:6" x14ac:dyDescent="0.3">
      <c r="C624" s="3"/>
      <c r="F624" s="3"/>
    </row>
    <row r="625" spans="3:6" x14ac:dyDescent="0.3">
      <c r="C625" s="3"/>
      <c r="F625" s="3"/>
    </row>
    <row r="626" spans="3:6" x14ac:dyDescent="0.3">
      <c r="C626" s="3"/>
      <c r="F626" s="3"/>
    </row>
    <row r="627" spans="3:6" x14ac:dyDescent="0.3">
      <c r="C627" s="3"/>
      <c r="F627" s="3"/>
    </row>
    <row r="628" spans="3:6" x14ac:dyDescent="0.3">
      <c r="C628" s="3"/>
      <c r="F628" s="3"/>
    </row>
    <row r="629" spans="3:6" x14ac:dyDescent="0.3">
      <c r="C629" s="3"/>
      <c r="F629" s="3"/>
    </row>
    <row r="630" spans="3:6" x14ac:dyDescent="0.3">
      <c r="C630" s="3"/>
      <c r="F630" s="3"/>
    </row>
    <row r="631" spans="3:6" x14ac:dyDescent="0.3">
      <c r="C631" s="3"/>
      <c r="F631" s="3"/>
    </row>
    <row r="632" spans="3:6" x14ac:dyDescent="0.3">
      <c r="C632" s="3"/>
      <c r="F632" s="3"/>
    </row>
    <row r="633" spans="3:6" x14ac:dyDescent="0.3">
      <c r="C633" s="3"/>
      <c r="F633" s="3"/>
    </row>
    <row r="634" spans="3:6" x14ac:dyDescent="0.3">
      <c r="C634" s="3"/>
      <c r="F634" s="3"/>
    </row>
    <row r="635" spans="3:6" x14ac:dyDescent="0.3">
      <c r="C635" s="3"/>
      <c r="F635" s="3"/>
    </row>
    <row r="636" spans="3:6" x14ac:dyDescent="0.3">
      <c r="C636" s="3"/>
      <c r="F636" s="3"/>
    </row>
    <row r="637" spans="3:6" x14ac:dyDescent="0.3">
      <c r="C637" s="3"/>
      <c r="F637" s="3"/>
    </row>
    <row r="638" spans="3:6" x14ac:dyDescent="0.3">
      <c r="C638" s="3"/>
      <c r="F638" s="3"/>
    </row>
    <row r="639" spans="3:6" x14ac:dyDescent="0.3">
      <c r="C639" s="3"/>
      <c r="F639" s="3"/>
    </row>
    <row r="640" spans="3:6" x14ac:dyDescent="0.3">
      <c r="C640" s="3"/>
      <c r="F640" s="3"/>
    </row>
    <row r="641" spans="3:6" x14ac:dyDescent="0.3">
      <c r="C641" s="3"/>
      <c r="F641" s="3"/>
    </row>
    <row r="642" spans="3:6" x14ac:dyDescent="0.3">
      <c r="C642" s="3"/>
      <c r="F642" s="3"/>
    </row>
    <row r="643" spans="3:6" x14ac:dyDescent="0.3">
      <c r="C643" s="3"/>
      <c r="F643" s="3"/>
    </row>
    <row r="644" spans="3:6" x14ac:dyDescent="0.3">
      <c r="C644" s="3"/>
      <c r="F644" s="3"/>
    </row>
    <row r="645" spans="3:6" x14ac:dyDescent="0.3">
      <c r="C645" s="3"/>
      <c r="F645" s="3"/>
    </row>
    <row r="646" spans="3:6" x14ac:dyDescent="0.3">
      <c r="C646" s="3"/>
      <c r="F646" s="3"/>
    </row>
    <row r="647" spans="3:6" x14ac:dyDescent="0.3">
      <c r="C647" s="3"/>
      <c r="F647" s="3"/>
    </row>
    <row r="648" spans="3:6" x14ac:dyDescent="0.3">
      <c r="C648" s="3"/>
      <c r="F648" s="3"/>
    </row>
    <row r="649" spans="3:6" x14ac:dyDescent="0.3">
      <c r="C649" s="3"/>
      <c r="F649" s="3"/>
    </row>
    <row r="650" spans="3:6" x14ac:dyDescent="0.3">
      <c r="C650" s="3"/>
      <c r="F650" s="3"/>
    </row>
    <row r="651" spans="3:6" x14ac:dyDescent="0.3">
      <c r="C651" s="3"/>
      <c r="F651" s="3"/>
    </row>
    <row r="652" spans="3:6" x14ac:dyDescent="0.3">
      <c r="C652" s="3"/>
      <c r="F652" s="3"/>
    </row>
    <row r="653" spans="3:6" x14ac:dyDescent="0.3">
      <c r="C653" s="3"/>
      <c r="F653" s="3"/>
    </row>
    <row r="654" spans="3:6" x14ac:dyDescent="0.3">
      <c r="C654" s="3"/>
      <c r="F654" s="3"/>
    </row>
    <row r="655" spans="3:6" x14ac:dyDescent="0.3">
      <c r="C655" s="3"/>
      <c r="F655" s="3"/>
    </row>
    <row r="656" spans="3:6" x14ac:dyDescent="0.3">
      <c r="C656" s="3"/>
      <c r="F656" s="3"/>
    </row>
    <row r="657" spans="3:6" x14ac:dyDescent="0.3">
      <c r="C657" s="3"/>
      <c r="F657" s="3"/>
    </row>
    <row r="658" spans="3:6" x14ac:dyDescent="0.3">
      <c r="C658" s="3"/>
      <c r="F658" s="3"/>
    </row>
    <row r="659" spans="3:6" x14ac:dyDescent="0.3">
      <c r="C659" s="3"/>
      <c r="F659" s="3"/>
    </row>
    <row r="660" spans="3:6" x14ac:dyDescent="0.3">
      <c r="C660" s="3"/>
      <c r="F660" s="3"/>
    </row>
    <row r="661" spans="3:6" x14ac:dyDescent="0.3">
      <c r="C661" s="3"/>
      <c r="F661" s="3"/>
    </row>
    <row r="662" spans="3:6" x14ac:dyDescent="0.3">
      <c r="C662" s="3"/>
      <c r="F662" s="3"/>
    </row>
    <row r="663" spans="3:6" x14ac:dyDescent="0.3">
      <c r="C663" s="3"/>
      <c r="F663" s="3"/>
    </row>
    <row r="664" spans="3:6" x14ac:dyDescent="0.3">
      <c r="C664" s="3"/>
      <c r="F664" s="3"/>
    </row>
    <row r="665" spans="3:6" x14ac:dyDescent="0.3">
      <c r="C665" s="3"/>
      <c r="F665" s="3"/>
    </row>
    <row r="666" spans="3:6" x14ac:dyDescent="0.3">
      <c r="C666" s="3"/>
      <c r="F666" s="3"/>
    </row>
    <row r="667" spans="3:6" x14ac:dyDescent="0.3">
      <c r="C667" s="3"/>
      <c r="F667" s="3"/>
    </row>
    <row r="668" spans="3:6" x14ac:dyDescent="0.3">
      <c r="C668" s="3"/>
      <c r="F668" s="3"/>
    </row>
    <row r="669" spans="3:6" x14ac:dyDescent="0.3">
      <c r="C669" s="3"/>
      <c r="F669" s="3"/>
    </row>
    <row r="670" spans="3:6" x14ac:dyDescent="0.3">
      <c r="C670" s="3"/>
      <c r="F670" s="3"/>
    </row>
    <row r="671" spans="3:6" x14ac:dyDescent="0.3">
      <c r="C671" s="3"/>
      <c r="F671" s="3"/>
    </row>
    <row r="672" spans="3:6" x14ac:dyDescent="0.3">
      <c r="C672" s="3"/>
      <c r="F672" s="3"/>
    </row>
    <row r="673" spans="3:6" x14ac:dyDescent="0.3">
      <c r="C673" s="3"/>
      <c r="F673" s="3"/>
    </row>
    <row r="674" spans="3:6" x14ac:dyDescent="0.3">
      <c r="C674" s="3"/>
      <c r="F674" s="3"/>
    </row>
    <row r="675" spans="3:6" x14ac:dyDescent="0.3">
      <c r="C675" s="3"/>
      <c r="F675" s="3"/>
    </row>
    <row r="676" spans="3:6" x14ac:dyDescent="0.3">
      <c r="C676" s="3"/>
      <c r="F676" s="3"/>
    </row>
    <row r="677" spans="3:6" x14ac:dyDescent="0.3">
      <c r="C677" s="3"/>
      <c r="F677" s="3"/>
    </row>
    <row r="678" spans="3:6" x14ac:dyDescent="0.3">
      <c r="C678" s="3"/>
      <c r="F678" s="3"/>
    </row>
  </sheetData>
  <mergeCells count="2">
    <mergeCell ref="B1:E1"/>
    <mergeCell ref="G1:J1"/>
  </mergeCells>
  <phoneticPr fontId="2" type="noConversion"/>
  <pageMargins left="1" right="1" top="1" bottom="1" header="0.5" footer="0.5"/>
  <pageSetup paperSize="9" orientation="portrait" horizontalDpi="360" verticalDpi="36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2107A1-5B80-4047-AB62-F036AA1C4626}">
  <dimension ref="A1:AG85"/>
  <sheetViews>
    <sheetView zoomScale="70" zoomScaleNormal="70" workbookViewId="0">
      <selection activeCell="AF20" sqref="AF20"/>
    </sheetView>
  </sheetViews>
  <sheetFormatPr defaultRowHeight="13.8" x14ac:dyDescent="0.3"/>
  <cols>
    <col min="1" max="1" width="13.6640625" style="3" customWidth="1"/>
    <col min="2" max="6" width="7.88671875" style="3" bestFit="1" customWidth="1"/>
    <col min="7" max="7" width="9" style="3" bestFit="1" customWidth="1"/>
    <col min="8" max="10" width="7.88671875" style="3" bestFit="1" customWidth="1"/>
    <col min="11" max="11" width="6.77734375" style="3" bestFit="1" customWidth="1"/>
    <col min="12" max="14" width="7.88671875" style="3" bestFit="1" customWidth="1"/>
    <col min="15" max="15" width="10.109375" style="3" bestFit="1" customWidth="1"/>
    <col min="16" max="18" width="9" style="3" bestFit="1" customWidth="1"/>
    <col min="19" max="26" width="7.88671875" style="3" bestFit="1" customWidth="1"/>
    <col min="27" max="31" width="9" style="3" bestFit="1" customWidth="1"/>
    <col min="32" max="16384" width="8.88671875" style="3"/>
  </cols>
  <sheetData>
    <row r="1" spans="1:33" ht="14.4" customHeight="1" thickBot="1" x14ac:dyDescent="0.35">
      <c r="A1" s="122" t="s">
        <v>53</v>
      </c>
      <c r="B1" s="124" t="s">
        <v>54</v>
      </c>
      <c r="C1" s="125"/>
      <c r="D1" s="125"/>
      <c r="E1" s="125"/>
      <c r="F1" s="125"/>
      <c r="G1" s="125"/>
      <c r="H1" s="125"/>
      <c r="I1" s="125"/>
      <c r="J1" s="125"/>
      <c r="K1" s="126"/>
      <c r="L1" s="124" t="s">
        <v>55</v>
      </c>
      <c r="M1" s="125"/>
      <c r="N1" s="125"/>
      <c r="O1" s="125"/>
      <c r="P1" s="125"/>
      <c r="Q1" s="125"/>
      <c r="R1" s="125"/>
      <c r="S1" s="125"/>
      <c r="T1" s="125"/>
      <c r="U1" s="126"/>
      <c r="V1" s="124" t="s">
        <v>56</v>
      </c>
      <c r="W1" s="125"/>
      <c r="X1" s="125"/>
      <c r="Y1" s="125"/>
      <c r="Z1" s="125"/>
      <c r="AA1" s="125"/>
      <c r="AB1" s="125"/>
      <c r="AC1" s="125"/>
      <c r="AD1" s="125"/>
      <c r="AE1" s="126"/>
    </row>
    <row r="2" spans="1:33" ht="15" customHeight="1" thickBot="1" x14ac:dyDescent="0.35">
      <c r="A2" s="123"/>
      <c r="B2" s="47">
        <v>8.3000000000000007</v>
      </c>
      <c r="C2" s="47">
        <v>9.3000000000000007</v>
      </c>
      <c r="D2" s="47">
        <v>10.3</v>
      </c>
      <c r="E2" s="47">
        <v>11.3</v>
      </c>
      <c r="F2" s="47">
        <v>12.3</v>
      </c>
      <c r="G2" s="47">
        <v>13.3</v>
      </c>
      <c r="H2" s="47">
        <v>14.3</v>
      </c>
      <c r="I2" s="47">
        <v>15.3</v>
      </c>
      <c r="J2" s="47">
        <v>16.3</v>
      </c>
      <c r="K2" s="48">
        <v>17.3</v>
      </c>
      <c r="L2" s="47">
        <v>8.3000000000000007</v>
      </c>
      <c r="M2" s="47">
        <v>9.3000000000000007</v>
      </c>
      <c r="N2" s="47">
        <v>10.3</v>
      </c>
      <c r="O2" s="47">
        <v>11.3</v>
      </c>
      <c r="P2" s="47">
        <v>12.3</v>
      </c>
      <c r="Q2" s="47">
        <v>13.3</v>
      </c>
      <c r="R2" s="47">
        <v>14.3</v>
      </c>
      <c r="S2" s="47">
        <v>15.3</v>
      </c>
      <c r="T2" s="47">
        <v>16.3</v>
      </c>
      <c r="U2" s="48">
        <v>17.3</v>
      </c>
      <c r="V2" s="48">
        <v>7.3</v>
      </c>
      <c r="W2" s="47">
        <v>8.3000000000000007</v>
      </c>
      <c r="X2" s="47">
        <v>9.3000000000000007</v>
      </c>
      <c r="Y2" s="47">
        <v>10.3</v>
      </c>
      <c r="Z2" s="47">
        <v>11.3</v>
      </c>
      <c r="AA2" s="47">
        <v>12.3</v>
      </c>
      <c r="AB2" s="47">
        <v>13.3</v>
      </c>
      <c r="AC2" s="47">
        <v>14.3</v>
      </c>
      <c r="AD2" s="47">
        <v>15.3</v>
      </c>
      <c r="AE2" s="48">
        <v>16.3</v>
      </c>
    </row>
    <row r="3" spans="1:33" ht="15" customHeight="1" x14ac:dyDescent="0.3">
      <c r="A3" s="92" t="s">
        <v>6</v>
      </c>
      <c r="B3" s="58">
        <v>360.7801</v>
      </c>
      <c r="C3" s="59">
        <v>79.137249999999995</v>
      </c>
      <c r="D3" s="59">
        <v>98.04034</v>
      </c>
      <c r="E3" s="59">
        <v>131.93199999999999</v>
      </c>
      <c r="F3" s="59">
        <v>1120.96</v>
      </c>
      <c r="G3" s="59">
        <v>661.69910000000004</v>
      </c>
      <c r="H3" s="59">
        <v>508.3612</v>
      </c>
      <c r="I3" s="59">
        <v>369.58909999999997</v>
      </c>
      <c r="J3" s="59">
        <v>82.69435</v>
      </c>
      <c r="K3" s="59">
        <v>0</v>
      </c>
      <c r="L3" s="59">
        <v>122.3839</v>
      </c>
      <c r="M3" s="59">
        <v>150.06450000000001</v>
      </c>
      <c r="N3" s="59">
        <v>126.5462</v>
      </c>
      <c r="O3" s="59">
        <v>1960.5630000000001</v>
      </c>
      <c r="P3" s="59">
        <v>1302.99</v>
      </c>
      <c r="Q3" s="59">
        <v>919.25350000000003</v>
      </c>
      <c r="R3" s="59">
        <v>750.84490000000005</v>
      </c>
      <c r="S3" s="59">
        <v>718.37649999999996</v>
      </c>
      <c r="T3" s="59">
        <v>404.63380000000001</v>
      </c>
      <c r="U3" s="59">
        <v>523.44870000000003</v>
      </c>
      <c r="V3" s="59">
        <v>113.7182</v>
      </c>
      <c r="W3" s="59">
        <v>137.28960000000001</v>
      </c>
      <c r="X3" s="59">
        <v>72.829149999999998</v>
      </c>
      <c r="Y3" s="59">
        <v>141.726</v>
      </c>
      <c r="Z3" s="59">
        <v>1775.626</v>
      </c>
      <c r="AA3" s="59">
        <v>1663.646</v>
      </c>
      <c r="AB3" s="59">
        <v>1176.5039999999999</v>
      </c>
      <c r="AC3" s="59">
        <v>928.69320000000005</v>
      </c>
      <c r="AD3" s="59">
        <v>942.94119999999998</v>
      </c>
      <c r="AE3" s="60">
        <v>1221.443</v>
      </c>
      <c r="AG3" s="3" t="s">
        <v>44</v>
      </c>
    </row>
    <row r="4" spans="1:33" x14ac:dyDescent="0.3">
      <c r="A4" s="104" t="s">
        <v>7</v>
      </c>
      <c r="B4" s="61">
        <v>380.14699999999999</v>
      </c>
      <c r="C4" s="26">
        <v>85.712879999999998</v>
      </c>
      <c r="D4" s="26">
        <v>125.3138</v>
      </c>
      <c r="E4" s="26">
        <v>254.41650000000001</v>
      </c>
      <c r="F4" s="26">
        <v>883.90350000000001</v>
      </c>
      <c r="G4" s="26">
        <v>682.83950000000004</v>
      </c>
      <c r="H4" s="26">
        <v>582.05039999999997</v>
      </c>
      <c r="I4" s="26">
        <v>294.28809999999999</v>
      </c>
      <c r="J4" s="26">
        <v>96.926649999999995</v>
      </c>
      <c r="K4" s="26">
        <v>0</v>
      </c>
      <c r="L4" s="26">
        <v>157.23079999999999</v>
      </c>
      <c r="M4" s="26">
        <v>176.1165</v>
      </c>
      <c r="N4" s="26">
        <v>186.16560000000001</v>
      </c>
      <c r="O4" s="26">
        <v>1678.481</v>
      </c>
      <c r="P4" s="26">
        <v>1438</v>
      </c>
      <c r="Q4" s="26">
        <v>847.14800000000002</v>
      </c>
      <c r="R4" s="26">
        <v>879.61760000000004</v>
      </c>
      <c r="S4" s="26">
        <v>786.97919999999999</v>
      </c>
      <c r="T4" s="26">
        <v>339.92880000000002</v>
      </c>
      <c r="U4" s="26">
        <v>628.61379999999997</v>
      </c>
      <c r="V4" s="26">
        <v>121.7694</v>
      </c>
      <c r="W4" s="26">
        <v>185.5753</v>
      </c>
      <c r="X4" s="26">
        <v>127.9598</v>
      </c>
      <c r="Y4" s="26">
        <v>209.69069999999999</v>
      </c>
      <c r="Z4" s="26">
        <v>1536.9649999999999</v>
      </c>
      <c r="AA4" s="26">
        <v>1106.779</v>
      </c>
      <c r="AB4" s="26">
        <v>1082.7860000000001</v>
      </c>
      <c r="AC4" s="26">
        <v>1081.038</v>
      </c>
      <c r="AD4" s="26">
        <v>1005.747</v>
      </c>
      <c r="AE4" s="62">
        <v>1355.558</v>
      </c>
      <c r="AG4" s="3" t="s">
        <v>75</v>
      </c>
    </row>
    <row r="5" spans="1:33" x14ac:dyDescent="0.3">
      <c r="A5" s="104" t="s">
        <v>8</v>
      </c>
      <c r="B5" s="61">
        <v>410.06279999999998</v>
      </c>
      <c r="C5" s="26">
        <v>63.24841</v>
      </c>
      <c r="D5" s="26">
        <v>60.973199999999999</v>
      </c>
      <c r="E5" s="26">
        <v>61.930950000000003</v>
      </c>
      <c r="F5" s="26">
        <v>1313.932</v>
      </c>
      <c r="G5" s="26">
        <v>880.42150000000004</v>
      </c>
      <c r="H5" s="26">
        <v>616.78110000000004</v>
      </c>
      <c r="I5" s="26">
        <v>424.74079999999998</v>
      </c>
      <c r="J5" s="26">
        <v>114.20440000000001</v>
      </c>
      <c r="K5" s="26">
        <v>0</v>
      </c>
      <c r="L5" s="26">
        <v>117.7794</v>
      </c>
      <c r="M5" s="26">
        <v>222.83420000000001</v>
      </c>
      <c r="N5" s="26">
        <v>75.010490000000004</v>
      </c>
      <c r="O5" s="26">
        <v>2747.9180000000001</v>
      </c>
      <c r="P5" s="26">
        <v>1412.3030000000001</v>
      </c>
      <c r="Q5" s="26">
        <v>893.24990000000003</v>
      </c>
      <c r="R5" s="26">
        <v>792.95619999999997</v>
      </c>
      <c r="S5" s="26">
        <v>673.52480000000003</v>
      </c>
      <c r="T5" s="26">
        <v>523.7509</v>
      </c>
      <c r="U5" s="26">
        <v>581.16</v>
      </c>
      <c r="V5" s="26">
        <v>117.8436</v>
      </c>
      <c r="W5" s="26">
        <v>167.10759999999999</v>
      </c>
      <c r="X5" s="26">
        <v>53.776539999999997</v>
      </c>
      <c r="Y5" s="26">
        <v>85.489199999999997</v>
      </c>
      <c r="Z5" s="26">
        <v>2023.6379999999999</v>
      </c>
      <c r="AA5" s="26">
        <v>1707.288</v>
      </c>
      <c r="AB5" s="26">
        <v>1257.0060000000001</v>
      </c>
      <c r="AC5" s="26">
        <v>933.97889999999995</v>
      </c>
      <c r="AD5" s="26">
        <v>971.82069999999999</v>
      </c>
      <c r="AE5" s="62">
        <v>1032.183</v>
      </c>
      <c r="AG5" s="3" t="s">
        <v>74</v>
      </c>
    </row>
    <row r="6" spans="1:33" x14ac:dyDescent="0.3">
      <c r="A6" s="104" t="s">
        <v>9</v>
      </c>
      <c r="B6" s="61">
        <v>408.35500000000002</v>
      </c>
      <c r="C6" s="26">
        <v>36.660089999999997</v>
      </c>
      <c r="D6" s="26">
        <v>48.750970000000002</v>
      </c>
      <c r="E6" s="26">
        <v>78.524010000000004</v>
      </c>
      <c r="F6" s="26">
        <v>1491.3240000000001</v>
      </c>
      <c r="G6" s="26">
        <v>1132.0540000000001</v>
      </c>
      <c r="H6" s="26">
        <v>732.2242</v>
      </c>
      <c r="I6" s="26">
        <v>541.62900000000002</v>
      </c>
      <c r="J6" s="26">
        <v>153.83330000000001</v>
      </c>
      <c r="K6" s="26">
        <v>0</v>
      </c>
      <c r="L6" s="26">
        <v>125.60639999999999</v>
      </c>
      <c r="M6" s="26">
        <v>270.3451</v>
      </c>
      <c r="N6" s="26">
        <v>55.608849999999997</v>
      </c>
      <c r="O6" s="26">
        <v>2992.873</v>
      </c>
      <c r="P6" s="26">
        <v>2286.944</v>
      </c>
      <c r="Q6" s="26">
        <v>1350.153</v>
      </c>
      <c r="R6" s="26">
        <v>1041.9929999999999</v>
      </c>
      <c r="S6" s="26">
        <v>838.81880000000001</v>
      </c>
      <c r="T6" s="26">
        <v>632.13390000000004</v>
      </c>
      <c r="U6" s="26">
        <v>597.44949999999994</v>
      </c>
      <c r="V6" s="26">
        <v>85.716440000000006</v>
      </c>
      <c r="W6" s="26">
        <v>160.65969999999999</v>
      </c>
      <c r="X6" s="26">
        <v>113.0157</v>
      </c>
      <c r="Y6" s="26">
        <v>78.850669999999994</v>
      </c>
      <c r="Z6" s="26">
        <v>2155.116</v>
      </c>
      <c r="AA6" s="26">
        <v>1449.278</v>
      </c>
      <c r="AB6" s="26">
        <v>1481.354</v>
      </c>
      <c r="AC6" s="26">
        <v>1142.0219999999999</v>
      </c>
      <c r="AD6" s="26">
        <v>880.01279999999997</v>
      </c>
      <c r="AE6" s="62">
        <v>1163.18</v>
      </c>
    </row>
    <row r="7" spans="1:33" x14ac:dyDescent="0.3">
      <c r="A7" s="104" t="s">
        <v>18</v>
      </c>
      <c r="B7" s="61">
        <v>488.8657</v>
      </c>
      <c r="C7" s="26">
        <v>45.915410000000001</v>
      </c>
      <c r="D7" s="26">
        <v>85.937439999999995</v>
      </c>
      <c r="E7" s="26">
        <v>46.328249999999997</v>
      </c>
      <c r="F7" s="26">
        <v>2526.3029999999999</v>
      </c>
      <c r="G7" s="26">
        <v>1184.278</v>
      </c>
      <c r="H7" s="26">
        <v>784.36130000000003</v>
      </c>
      <c r="I7" s="26">
        <v>479.5915</v>
      </c>
      <c r="J7" s="26">
        <v>192.7689</v>
      </c>
      <c r="K7" s="26">
        <v>0</v>
      </c>
      <c r="L7" s="26">
        <v>156.38390000000001</v>
      </c>
      <c r="M7" s="26">
        <v>126.7526</v>
      </c>
      <c r="N7" s="26">
        <v>85.253200000000007</v>
      </c>
      <c r="O7" s="26">
        <v>3281.498</v>
      </c>
      <c r="P7" s="26">
        <v>2339.3209999999999</v>
      </c>
      <c r="Q7" s="26">
        <v>2002.683</v>
      </c>
      <c r="R7" s="26">
        <v>1216.6420000000001</v>
      </c>
      <c r="S7" s="26">
        <v>862.12699999999995</v>
      </c>
      <c r="T7" s="26">
        <v>687.34939999999995</v>
      </c>
      <c r="U7" s="26">
        <v>686.74689999999998</v>
      </c>
      <c r="V7" s="26">
        <v>52.342320000000001</v>
      </c>
      <c r="W7" s="26">
        <v>162.3356</v>
      </c>
      <c r="X7" s="26">
        <v>144.27000000000001</v>
      </c>
      <c r="Y7" s="26">
        <v>137.24180000000001</v>
      </c>
      <c r="Z7" s="26">
        <v>3194.299</v>
      </c>
      <c r="AA7" s="26">
        <v>2399.6889999999999</v>
      </c>
      <c r="AB7" s="26">
        <v>1376.28</v>
      </c>
      <c r="AC7" s="26">
        <v>1392.21</v>
      </c>
      <c r="AD7" s="26">
        <v>1036.828</v>
      </c>
      <c r="AE7" s="62">
        <v>1157.172</v>
      </c>
    </row>
    <row r="8" spans="1:33" x14ac:dyDescent="0.3">
      <c r="A8" s="104" t="s">
        <v>10</v>
      </c>
      <c r="B8" s="61">
        <v>340.39769999999999</v>
      </c>
      <c r="C8" s="26">
        <v>33.394370000000002</v>
      </c>
      <c r="D8" s="26">
        <v>72.066599999999994</v>
      </c>
      <c r="E8" s="26">
        <v>84.887230000000002</v>
      </c>
      <c r="F8" s="26">
        <v>703.65440000000001</v>
      </c>
      <c r="G8" s="26">
        <v>799.48749999999995</v>
      </c>
      <c r="H8" s="26">
        <v>449.74509999999998</v>
      </c>
      <c r="I8" s="26">
        <v>329.95119999999997</v>
      </c>
      <c r="J8" s="26">
        <v>87.681579999999997</v>
      </c>
      <c r="K8" s="26">
        <v>0</v>
      </c>
      <c r="L8" s="26">
        <v>197.81309999999999</v>
      </c>
      <c r="M8" s="26">
        <v>96.913820000000001</v>
      </c>
      <c r="N8" s="26">
        <v>205.31489999999999</v>
      </c>
      <c r="O8" s="26">
        <v>1511.635</v>
      </c>
      <c r="P8" s="26">
        <v>1537.2239999999999</v>
      </c>
      <c r="Q8" s="26">
        <v>696.64070000000004</v>
      </c>
      <c r="R8" s="26">
        <v>760.95780000000002</v>
      </c>
      <c r="S8" s="26">
        <v>715.72990000000004</v>
      </c>
      <c r="T8" s="26">
        <v>389.3877</v>
      </c>
      <c r="U8" s="26">
        <v>561.52639999999997</v>
      </c>
      <c r="V8" s="26">
        <v>160.61590000000001</v>
      </c>
      <c r="W8" s="26">
        <v>75.613910000000004</v>
      </c>
      <c r="X8" s="26">
        <v>153.25790000000001</v>
      </c>
      <c r="Y8" s="26">
        <v>153.90369999999999</v>
      </c>
      <c r="Z8" s="26">
        <v>1428.6959999999999</v>
      </c>
      <c r="AA8" s="26">
        <v>1181.73</v>
      </c>
      <c r="AB8" s="26">
        <v>1016.076</v>
      </c>
      <c r="AC8" s="26">
        <v>861.08920000000001</v>
      </c>
      <c r="AD8" s="26">
        <v>925.11289999999997</v>
      </c>
      <c r="AE8" s="62">
        <v>778.26509999999996</v>
      </c>
    </row>
    <row r="9" spans="1:33" x14ac:dyDescent="0.3">
      <c r="A9" s="104" t="s">
        <v>11</v>
      </c>
      <c r="B9" s="61">
        <v>297.06220000000002</v>
      </c>
      <c r="C9" s="26">
        <v>33.846049999999998</v>
      </c>
      <c r="D9" s="26">
        <v>78.065039999999996</v>
      </c>
      <c r="E9" s="26">
        <v>169.6481</v>
      </c>
      <c r="F9" s="26">
        <v>1290.999</v>
      </c>
      <c r="G9" s="26">
        <v>915.22940000000006</v>
      </c>
      <c r="H9" s="26">
        <v>536.17110000000002</v>
      </c>
      <c r="I9" s="26">
        <v>303.9391</v>
      </c>
      <c r="J9" s="26">
        <v>109.9145</v>
      </c>
      <c r="K9" s="26">
        <v>0</v>
      </c>
      <c r="L9" s="26">
        <v>67.421840000000003</v>
      </c>
      <c r="M9" s="26">
        <v>62.500990000000002</v>
      </c>
      <c r="N9" s="26">
        <v>67.80932</v>
      </c>
      <c r="O9" s="26">
        <v>2012.01</v>
      </c>
      <c r="P9" s="26">
        <v>1880.277</v>
      </c>
      <c r="Q9" s="26">
        <v>765.00419999999997</v>
      </c>
      <c r="R9" s="26">
        <v>770.99789999999996</v>
      </c>
      <c r="S9" s="26">
        <v>620.75829999999996</v>
      </c>
      <c r="T9" s="26">
        <v>440.81799999999998</v>
      </c>
      <c r="U9" s="26">
        <v>462.36919999999998</v>
      </c>
      <c r="V9" s="26">
        <v>60.237259999999999</v>
      </c>
      <c r="W9" s="26">
        <v>90.857929999999996</v>
      </c>
      <c r="X9" s="26">
        <v>125.9311</v>
      </c>
      <c r="Y9" s="26">
        <v>99.969859999999997</v>
      </c>
      <c r="Z9" s="26">
        <v>1741.6610000000001</v>
      </c>
      <c r="AA9" s="26">
        <v>1328.223</v>
      </c>
      <c r="AB9" s="26">
        <v>1081.299</v>
      </c>
      <c r="AC9" s="26">
        <v>927.70060000000001</v>
      </c>
      <c r="AD9" s="26">
        <v>910.90660000000003</v>
      </c>
      <c r="AE9" s="62">
        <v>867.59649999999999</v>
      </c>
    </row>
    <row r="10" spans="1:33" x14ac:dyDescent="0.3">
      <c r="A10" s="104" t="s">
        <v>12</v>
      </c>
      <c r="B10" s="61">
        <v>356.6046</v>
      </c>
      <c r="C10" s="26">
        <v>48.015979999999999</v>
      </c>
      <c r="D10" s="26">
        <v>97.896090000000001</v>
      </c>
      <c r="E10" s="26">
        <v>90.821370000000002</v>
      </c>
      <c r="F10" s="26">
        <v>1914.287</v>
      </c>
      <c r="G10" s="26">
        <v>1110.326</v>
      </c>
      <c r="H10" s="26">
        <v>628.91800000000001</v>
      </c>
      <c r="I10" s="26">
        <v>357.185</v>
      </c>
      <c r="J10" s="26">
        <v>137.15559999999999</v>
      </c>
      <c r="K10" s="26">
        <v>0</v>
      </c>
      <c r="L10" s="26">
        <v>79.773290000000003</v>
      </c>
      <c r="M10" s="26">
        <v>126.23560000000001</v>
      </c>
      <c r="N10" s="26">
        <v>139.3843</v>
      </c>
      <c r="O10" s="26">
        <v>2891.1610000000001</v>
      </c>
      <c r="P10" s="26">
        <v>1948.232</v>
      </c>
      <c r="Q10" s="26">
        <v>1230.8969999999999</v>
      </c>
      <c r="R10" s="26">
        <v>922.6028</v>
      </c>
      <c r="S10" s="26">
        <v>824.85770000000002</v>
      </c>
      <c r="T10" s="26">
        <v>577.20749999999998</v>
      </c>
      <c r="U10" s="26">
        <v>661.34950000000003</v>
      </c>
      <c r="V10" s="26">
        <v>244.15870000000001</v>
      </c>
      <c r="W10" s="26">
        <v>159.54419999999999</v>
      </c>
      <c r="X10" s="26">
        <v>122.90219999999999</v>
      </c>
      <c r="Y10" s="26">
        <v>164.4648</v>
      </c>
      <c r="Z10" s="26">
        <v>2529.8820000000001</v>
      </c>
      <c r="AA10" s="26">
        <v>1595.742</v>
      </c>
      <c r="AB10" s="26">
        <v>1344.54</v>
      </c>
      <c r="AC10" s="26">
        <v>1021.997</v>
      </c>
      <c r="AD10" s="26">
        <v>952.19140000000004</v>
      </c>
      <c r="AE10" s="62">
        <v>883.70889999999997</v>
      </c>
    </row>
    <row r="11" spans="1:33" x14ac:dyDescent="0.3">
      <c r="A11" s="104" t="s">
        <v>13</v>
      </c>
      <c r="B11" s="61">
        <v>469.19099999999997</v>
      </c>
      <c r="C11" s="26">
        <v>34.91178</v>
      </c>
      <c r="D11" s="26">
        <v>79.792109999999994</v>
      </c>
      <c r="E11" s="26">
        <v>77.957840000000004</v>
      </c>
      <c r="F11" s="26">
        <v>2129.6260000000002</v>
      </c>
      <c r="G11" s="26">
        <v>1219.489</v>
      </c>
      <c r="H11" s="26">
        <v>716.8383</v>
      </c>
      <c r="I11" s="26">
        <v>454.005</v>
      </c>
      <c r="J11" s="26">
        <v>181.34350000000001</v>
      </c>
      <c r="K11" s="26">
        <v>0</v>
      </c>
      <c r="L11" s="26">
        <v>91.969700000000003</v>
      </c>
      <c r="M11" s="26">
        <v>196.85130000000001</v>
      </c>
      <c r="N11" s="26">
        <v>89.263540000000006</v>
      </c>
      <c r="O11" s="26">
        <v>3456.9789999999998</v>
      </c>
      <c r="P11" s="26">
        <v>2799.248</v>
      </c>
      <c r="Q11" s="26">
        <v>1650.595</v>
      </c>
      <c r="R11" s="26">
        <v>1073.9839999999999</v>
      </c>
      <c r="S11" s="26">
        <v>870.50199999999995</v>
      </c>
      <c r="T11" s="26">
        <v>676.56610000000001</v>
      </c>
      <c r="U11" s="26">
        <v>589.39940000000001</v>
      </c>
      <c r="V11" s="26">
        <v>94.926969999999997</v>
      </c>
      <c r="W11" s="26">
        <v>119.47190000000001</v>
      </c>
      <c r="X11" s="26">
        <v>80.440619999999996</v>
      </c>
      <c r="Y11" s="26">
        <v>65.355689999999996</v>
      </c>
      <c r="Z11" s="26">
        <v>3365.3270000000002</v>
      </c>
      <c r="AA11" s="26">
        <v>2353.39</v>
      </c>
      <c r="AB11" s="26">
        <v>1527.171</v>
      </c>
      <c r="AC11" s="26">
        <v>1259.395</v>
      </c>
      <c r="AD11" s="26">
        <v>1063.076</v>
      </c>
      <c r="AE11" s="62">
        <v>1285.2739999999999</v>
      </c>
    </row>
    <row r="12" spans="1:33" x14ac:dyDescent="0.3">
      <c r="A12" s="104" t="s">
        <v>19</v>
      </c>
      <c r="B12" s="61">
        <v>430.90649999999999</v>
      </c>
      <c r="C12" s="26">
        <v>56.964469999999999</v>
      </c>
      <c r="D12" s="26">
        <v>112.2427</v>
      </c>
      <c r="E12" s="26">
        <v>68.314830000000001</v>
      </c>
      <c r="F12" s="26">
        <v>1460.1959999999999</v>
      </c>
      <c r="G12" s="26">
        <v>838.62620000000004</v>
      </c>
      <c r="H12" s="26">
        <v>577.78549999999996</v>
      </c>
      <c r="I12" s="26">
        <v>432.08969999999999</v>
      </c>
      <c r="J12" s="26">
        <v>103.4541</v>
      </c>
      <c r="K12" s="26">
        <v>0</v>
      </c>
      <c r="L12" s="26">
        <v>83.740300000000005</v>
      </c>
      <c r="M12" s="26">
        <v>117.0656</v>
      </c>
      <c r="N12" s="26">
        <v>192.55680000000001</v>
      </c>
      <c r="O12" s="26">
        <v>2417.953</v>
      </c>
      <c r="P12" s="26">
        <v>1680.0709999999999</v>
      </c>
      <c r="Q12" s="26">
        <v>1130.373</v>
      </c>
      <c r="R12" s="26">
        <v>809.24699999999996</v>
      </c>
      <c r="S12" s="26">
        <v>775.68129999999996</v>
      </c>
      <c r="T12" s="26">
        <v>421.85879999999997</v>
      </c>
      <c r="U12" s="26">
        <v>652.11770000000001</v>
      </c>
      <c r="V12" s="26">
        <v>124.5652</v>
      </c>
      <c r="W12" s="26">
        <v>55.981209999999997</v>
      </c>
      <c r="X12" s="26">
        <v>187.09360000000001</v>
      </c>
      <c r="Y12" s="26">
        <v>127.1575</v>
      </c>
      <c r="Z12" s="26">
        <v>2070.7629999999999</v>
      </c>
      <c r="AA12" s="26">
        <v>1361.847</v>
      </c>
      <c r="AB12" s="26">
        <v>1152.1890000000001</v>
      </c>
      <c r="AC12" s="26">
        <v>1046.377</v>
      </c>
      <c r="AD12" s="26">
        <v>943.67880000000002</v>
      </c>
      <c r="AE12" s="62">
        <v>927.17010000000005</v>
      </c>
    </row>
    <row r="13" spans="1:33" x14ac:dyDescent="0.3">
      <c r="A13" s="104" t="s">
        <v>14</v>
      </c>
      <c r="B13" s="61">
        <v>435.68290000000002</v>
      </c>
      <c r="C13" s="26">
        <v>33.854460000000003</v>
      </c>
      <c r="D13" s="26">
        <v>62.533250000000002</v>
      </c>
      <c r="E13" s="26">
        <v>67.307029999999997</v>
      </c>
      <c r="F13" s="26">
        <v>2237.3890000000001</v>
      </c>
      <c r="G13" s="26">
        <v>1682.078</v>
      </c>
      <c r="H13" s="26">
        <v>680.62739999999997</v>
      </c>
      <c r="I13" s="26">
        <v>480.71570000000003</v>
      </c>
      <c r="J13" s="26">
        <v>162.81379999999999</v>
      </c>
      <c r="K13" s="26">
        <v>0</v>
      </c>
      <c r="L13" s="26">
        <v>99.436049999999994</v>
      </c>
      <c r="M13" s="26">
        <v>103.6887</v>
      </c>
      <c r="N13" s="26">
        <v>99.153210000000001</v>
      </c>
      <c r="O13" s="26">
        <v>4004.8090000000002</v>
      </c>
      <c r="P13" s="26">
        <v>2821.1970000000001</v>
      </c>
      <c r="Q13" s="26">
        <v>1747.046</v>
      </c>
      <c r="R13" s="26">
        <v>1086.0999999999999</v>
      </c>
      <c r="S13" s="26">
        <v>859.07539999999995</v>
      </c>
      <c r="T13" s="26">
        <v>715.90279999999996</v>
      </c>
      <c r="U13" s="26">
        <v>598.45899999999995</v>
      </c>
      <c r="V13" s="26">
        <v>119.01900000000001</v>
      </c>
      <c r="W13" s="26">
        <v>82.546109999999999</v>
      </c>
      <c r="X13" s="26">
        <v>122.0356</v>
      </c>
      <c r="Y13" s="26">
        <v>110.0985</v>
      </c>
      <c r="Z13" s="26">
        <v>3017.7460000000001</v>
      </c>
      <c r="AA13" s="26">
        <v>2388.1869999999999</v>
      </c>
      <c r="AB13" s="26">
        <v>1394.3309999999999</v>
      </c>
      <c r="AC13" s="26">
        <v>1253.1410000000001</v>
      </c>
      <c r="AD13" s="26">
        <v>1130.2339999999999</v>
      </c>
      <c r="AE13" s="62">
        <v>1049.8599999999999</v>
      </c>
    </row>
    <row r="14" spans="1:33" x14ac:dyDescent="0.3">
      <c r="A14" s="104" t="s">
        <v>15</v>
      </c>
      <c r="B14" s="61">
        <v>426.13889999999998</v>
      </c>
      <c r="C14" s="26">
        <v>44.758450000000003</v>
      </c>
      <c r="D14" s="26">
        <v>87.915360000000007</v>
      </c>
      <c r="E14" s="26">
        <v>103.48560000000001</v>
      </c>
      <c r="F14" s="26">
        <v>1138.836</v>
      </c>
      <c r="G14" s="26">
        <v>987.49300000000005</v>
      </c>
      <c r="H14" s="26">
        <v>527.7971</v>
      </c>
      <c r="I14" s="26">
        <v>330.40010000000001</v>
      </c>
      <c r="J14" s="26">
        <v>140.5625</v>
      </c>
      <c r="K14" s="26">
        <v>0</v>
      </c>
      <c r="L14" s="26">
        <v>145.78630000000001</v>
      </c>
      <c r="M14" s="26">
        <v>168.874</v>
      </c>
      <c r="N14" s="26">
        <v>54.359740000000002</v>
      </c>
      <c r="O14" s="26">
        <v>2437.087</v>
      </c>
      <c r="P14" s="26">
        <v>1515.3019999999999</v>
      </c>
      <c r="Q14" s="26">
        <v>963.45590000000004</v>
      </c>
      <c r="R14" s="26">
        <v>790.49400000000003</v>
      </c>
      <c r="S14" s="26">
        <v>741.05600000000004</v>
      </c>
      <c r="T14" s="26">
        <v>560.3374</v>
      </c>
      <c r="U14" s="26">
        <v>485.58870000000002</v>
      </c>
      <c r="V14" s="26">
        <v>73.555160000000001</v>
      </c>
      <c r="W14" s="26">
        <v>117.91079999999999</v>
      </c>
      <c r="X14" s="26">
        <v>90.236149999999995</v>
      </c>
      <c r="Y14" s="26">
        <v>131.79040000000001</v>
      </c>
      <c r="Z14" s="26">
        <v>2048.6489999999999</v>
      </c>
      <c r="AA14" s="26">
        <v>1436.299</v>
      </c>
      <c r="AB14" s="26">
        <v>1252.8019999999999</v>
      </c>
      <c r="AC14" s="26">
        <v>1057.1130000000001</v>
      </c>
      <c r="AD14" s="26">
        <v>944.149</v>
      </c>
      <c r="AE14" s="62">
        <v>1129.9739999999999</v>
      </c>
    </row>
    <row r="15" spans="1:33" x14ac:dyDescent="0.3">
      <c r="A15" s="104" t="s">
        <v>16</v>
      </c>
      <c r="B15" s="61">
        <v>387.673</v>
      </c>
      <c r="C15" s="26">
        <v>50.013399999999997</v>
      </c>
      <c r="D15" s="26">
        <v>60.79645</v>
      </c>
      <c r="E15" s="26">
        <v>76.85736</v>
      </c>
      <c r="F15" s="26">
        <v>1303.835</v>
      </c>
      <c r="G15" s="26">
        <v>786.87869999999998</v>
      </c>
      <c r="H15" s="26">
        <v>506.06990000000002</v>
      </c>
      <c r="I15" s="26">
        <v>316.4332</v>
      </c>
      <c r="J15" s="26">
        <v>116.5963</v>
      </c>
      <c r="K15" s="26">
        <v>0</v>
      </c>
      <c r="L15" s="26">
        <v>137.04079999999999</v>
      </c>
      <c r="M15" s="26">
        <v>144.33920000000001</v>
      </c>
      <c r="N15" s="26">
        <v>58.046109999999999</v>
      </c>
      <c r="O15" s="26">
        <v>2255.625</v>
      </c>
      <c r="P15" s="26">
        <v>1732.444</v>
      </c>
      <c r="Q15" s="26">
        <v>1045.645</v>
      </c>
      <c r="R15" s="26">
        <v>901.91089999999997</v>
      </c>
      <c r="S15" s="26">
        <v>628.91240000000005</v>
      </c>
      <c r="T15" s="26">
        <v>397.24579999999997</v>
      </c>
      <c r="U15" s="26">
        <v>501.14659999999998</v>
      </c>
      <c r="V15" s="26">
        <v>72.676310000000001</v>
      </c>
      <c r="W15" s="26">
        <v>193.19800000000001</v>
      </c>
      <c r="X15" s="26">
        <v>85.119320000000002</v>
      </c>
      <c r="Y15" s="26">
        <v>89.62473</v>
      </c>
      <c r="Z15" s="26">
        <v>1754.9190000000001</v>
      </c>
      <c r="AA15" s="26">
        <v>1565.0329999999999</v>
      </c>
      <c r="AB15" s="26">
        <v>983.75540000000001</v>
      </c>
      <c r="AC15" s="26">
        <v>998.13289999999995</v>
      </c>
      <c r="AD15" s="26">
        <v>858.63279999999997</v>
      </c>
      <c r="AE15" s="62">
        <v>1019.0170000000001</v>
      </c>
    </row>
    <row r="16" spans="1:33" x14ac:dyDescent="0.3">
      <c r="A16" s="104" t="s">
        <v>17</v>
      </c>
      <c r="B16" s="61">
        <v>473.9033</v>
      </c>
      <c r="C16" s="26">
        <v>28.483630000000002</v>
      </c>
      <c r="D16" s="26">
        <v>93.186809999999994</v>
      </c>
      <c r="E16" s="26">
        <v>177.99879999999999</v>
      </c>
      <c r="F16" s="26">
        <v>1570.9949999999999</v>
      </c>
      <c r="G16" s="26">
        <v>894.24789999999996</v>
      </c>
      <c r="H16" s="26">
        <v>588.65909999999997</v>
      </c>
      <c r="I16" s="26">
        <v>450.76220000000001</v>
      </c>
      <c r="J16" s="26">
        <v>154.45840000000001</v>
      </c>
      <c r="K16" s="26">
        <v>0</v>
      </c>
      <c r="L16" s="26">
        <v>133.86580000000001</v>
      </c>
      <c r="M16" s="26">
        <v>150.23689999999999</v>
      </c>
      <c r="N16" s="26">
        <v>92.009289999999993</v>
      </c>
      <c r="O16" s="26">
        <v>2913.547</v>
      </c>
      <c r="P16" s="26">
        <v>2618.5010000000002</v>
      </c>
      <c r="Q16" s="26">
        <v>1207.2139999999999</v>
      </c>
      <c r="R16" s="26">
        <v>1024.8209999999999</v>
      </c>
      <c r="S16" s="26">
        <v>802.35950000000003</v>
      </c>
      <c r="T16" s="26">
        <v>618.18320000000006</v>
      </c>
      <c r="U16" s="26">
        <v>502.70060000000001</v>
      </c>
      <c r="V16" s="26">
        <v>83.473010000000002</v>
      </c>
      <c r="W16" s="26">
        <v>159.09139999999999</v>
      </c>
      <c r="X16" s="26">
        <v>121.65940000000001</v>
      </c>
      <c r="Y16" s="26">
        <v>46.452069999999999</v>
      </c>
      <c r="Z16" s="26">
        <v>3121.5819999999999</v>
      </c>
      <c r="AA16" s="26">
        <v>1786.3910000000001</v>
      </c>
      <c r="AB16" s="26">
        <v>1481.4449999999999</v>
      </c>
      <c r="AC16" s="26">
        <v>1144.0129999999999</v>
      </c>
      <c r="AD16" s="26">
        <v>855.40309999999999</v>
      </c>
      <c r="AE16" s="62">
        <v>1108.117</v>
      </c>
    </row>
    <row r="17" spans="1:31" x14ac:dyDescent="0.3">
      <c r="A17" s="104" t="s">
        <v>20</v>
      </c>
      <c r="B17" s="61">
        <v>369.11770000000001</v>
      </c>
      <c r="C17" s="26">
        <v>79.771429999999995</v>
      </c>
      <c r="D17" s="26">
        <v>127.41719999999999</v>
      </c>
      <c r="E17" s="26">
        <v>133.11240000000001</v>
      </c>
      <c r="F17" s="26">
        <v>1046.039</v>
      </c>
      <c r="G17" s="26">
        <v>819.16980000000001</v>
      </c>
      <c r="H17" s="26">
        <v>550.79079999999999</v>
      </c>
      <c r="I17" s="26">
        <v>369.60210000000001</v>
      </c>
      <c r="J17" s="26">
        <v>115.866</v>
      </c>
      <c r="K17" s="26">
        <v>0</v>
      </c>
      <c r="L17" s="26">
        <v>157.78309999999999</v>
      </c>
      <c r="M17" s="26">
        <v>191.3056</v>
      </c>
      <c r="N17" s="26">
        <v>111.4063</v>
      </c>
      <c r="O17" s="26">
        <v>1847.019</v>
      </c>
      <c r="P17" s="26">
        <v>1517.8579999999999</v>
      </c>
      <c r="Q17" s="26">
        <v>941.77279999999996</v>
      </c>
      <c r="R17" s="26">
        <v>735.66189999999995</v>
      </c>
      <c r="S17" s="26">
        <v>671.57150000000001</v>
      </c>
      <c r="T17" s="26">
        <v>468.57859999999999</v>
      </c>
      <c r="U17" s="26">
        <v>572.13</v>
      </c>
      <c r="V17" s="26">
        <v>121.01949999999999</v>
      </c>
      <c r="W17" s="26">
        <v>158.66730000000001</v>
      </c>
      <c r="X17" s="26">
        <v>119.6086</v>
      </c>
      <c r="Y17" s="26">
        <v>192.1574</v>
      </c>
      <c r="Z17" s="26">
        <v>1737.6279999999999</v>
      </c>
      <c r="AA17" s="26">
        <v>1546.3879999999999</v>
      </c>
      <c r="AB17" s="26">
        <v>1155.4259999999999</v>
      </c>
      <c r="AC17" s="26">
        <v>1171.442</v>
      </c>
      <c r="AD17" s="26">
        <v>976.27260000000001</v>
      </c>
      <c r="AE17" s="62">
        <v>1160.346</v>
      </c>
    </row>
    <row r="18" spans="1:31" x14ac:dyDescent="0.3">
      <c r="A18" s="104" t="s">
        <v>21</v>
      </c>
      <c r="B18" s="61">
        <v>401.25970000000001</v>
      </c>
      <c r="C18" s="26">
        <v>44.596200000000003</v>
      </c>
      <c r="D18" s="26">
        <v>99.258179999999996</v>
      </c>
      <c r="E18" s="26">
        <v>73.270840000000007</v>
      </c>
      <c r="F18" s="26">
        <v>2180.19</v>
      </c>
      <c r="G18" s="26">
        <v>1260.049</v>
      </c>
      <c r="H18" s="26">
        <v>875.1857</v>
      </c>
      <c r="I18" s="26">
        <v>505.44600000000003</v>
      </c>
      <c r="J18" s="26">
        <v>161.77760000000001</v>
      </c>
      <c r="K18" s="26">
        <v>0</v>
      </c>
      <c r="L18" s="26">
        <v>97.746539999999996</v>
      </c>
      <c r="M18" s="26">
        <v>122.3398</v>
      </c>
      <c r="N18" s="26">
        <v>146.88229999999999</v>
      </c>
      <c r="O18" s="26">
        <v>50636.34</v>
      </c>
      <c r="P18" s="26">
        <v>2448.665</v>
      </c>
      <c r="Q18" s="26">
        <v>1358.8409999999999</v>
      </c>
      <c r="R18" s="26">
        <v>1012.101</v>
      </c>
      <c r="S18" s="26">
        <v>832.40020000000004</v>
      </c>
      <c r="T18" s="26">
        <v>609.91780000000006</v>
      </c>
      <c r="U18" s="26">
        <v>689.09849999999994</v>
      </c>
      <c r="V18" s="26">
        <v>131.09960000000001</v>
      </c>
      <c r="W18" s="26">
        <v>122.7316</v>
      </c>
      <c r="X18" s="26">
        <v>138.5925</v>
      </c>
      <c r="Y18" s="26">
        <v>104.8712</v>
      </c>
      <c r="Z18" s="26">
        <v>3096.9470000000001</v>
      </c>
      <c r="AA18" s="26">
        <v>1958.59</v>
      </c>
      <c r="AB18" s="26">
        <v>1476.925</v>
      </c>
      <c r="AC18" s="26">
        <v>1174.3499999999999</v>
      </c>
      <c r="AD18" s="26">
        <v>1211.077</v>
      </c>
      <c r="AE18" s="62">
        <v>1007.1660000000001</v>
      </c>
    </row>
    <row r="19" spans="1:31" x14ac:dyDescent="0.3">
      <c r="A19" s="104" t="s">
        <v>22</v>
      </c>
      <c r="B19" s="61">
        <v>421.54989999999998</v>
      </c>
      <c r="C19" s="26">
        <v>38.296149999999997</v>
      </c>
      <c r="D19" s="26">
        <v>56.678809999999999</v>
      </c>
      <c r="E19" s="26">
        <v>71.665120000000002</v>
      </c>
      <c r="F19" s="26">
        <v>1415.424</v>
      </c>
      <c r="G19" s="26">
        <v>1249.29</v>
      </c>
      <c r="H19" s="26">
        <v>677.22370000000001</v>
      </c>
      <c r="I19" s="26">
        <v>442.5641</v>
      </c>
      <c r="J19" s="26">
        <v>134.76339999999999</v>
      </c>
      <c r="K19" s="26">
        <v>0</v>
      </c>
      <c r="L19" s="26">
        <v>84.273229999999998</v>
      </c>
      <c r="M19" s="26">
        <v>107.9422</v>
      </c>
      <c r="N19" s="26">
        <v>199.46520000000001</v>
      </c>
      <c r="O19" s="26">
        <v>3447.95</v>
      </c>
      <c r="P19" s="26">
        <v>2254.4580000000001</v>
      </c>
      <c r="Q19" s="26">
        <v>1330.105</v>
      </c>
      <c r="R19" s="26">
        <v>900.72439999999995</v>
      </c>
      <c r="S19" s="26">
        <v>912.12220000000002</v>
      </c>
      <c r="T19" s="26">
        <v>544.65030000000002</v>
      </c>
      <c r="U19" s="26">
        <v>693.38779999999997</v>
      </c>
      <c r="V19" s="26">
        <v>95.761489999999995</v>
      </c>
      <c r="W19" s="26">
        <v>114.941</v>
      </c>
      <c r="X19" s="26">
        <v>117.3293</v>
      </c>
      <c r="Y19" s="26">
        <v>151.1618</v>
      </c>
      <c r="Z19" s="26">
        <v>2469.1979999999999</v>
      </c>
      <c r="AA19" s="26">
        <v>1897.145</v>
      </c>
      <c r="AB19" s="26">
        <v>1295.2950000000001</v>
      </c>
      <c r="AC19" s="26">
        <v>984.20050000000003</v>
      </c>
      <c r="AD19" s="26">
        <v>967.2056</v>
      </c>
      <c r="AE19" s="62">
        <v>1124.4549999999999</v>
      </c>
    </row>
    <row r="20" spans="1:31" x14ac:dyDescent="0.3">
      <c r="A20" s="104" t="s">
        <v>23</v>
      </c>
      <c r="B20" s="61">
        <v>384.94310000000002</v>
      </c>
      <c r="C20" s="26">
        <v>41.594329999999999</v>
      </c>
      <c r="D20" s="26">
        <v>68.124260000000007</v>
      </c>
      <c r="E20" s="26">
        <v>84.164460000000005</v>
      </c>
      <c r="F20" s="26">
        <v>1266.9259999999999</v>
      </c>
      <c r="G20" s="26">
        <v>794.72360000000003</v>
      </c>
      <c r="H20" s="26">
        <v>600.02660000000003</v>
      </c>
      <c r="I20" s="26">
        <v>413.09710000000001</v>
      </c>
      <c r="J20" s="26">
        <v>142.3759</v>
      </c>
      <c r="K20" s="26">
        <v>0</v>
      </c>
      <c r="L20" s="26">
        <v>67.037189999999995</v>
      </c>
      <c r="M20" s="26">
        <v>127.4385</v>
      </c>
      <c r="N20" s="26">
        <v>169.74619999999999</v>
      </c>
      <c r="O20" s="26">
        <v>2133.3989999999999</v>
      </c>
      <c r="P20" s="26">
        <v>1784.7619999999999</v>
      </c>
      <c r="Q20" s="26">
        <v>1047.0170000000001</v>
      </c>
      <c r="R20" s="26">
        <v>927.39819999999997</v>
      </c>
      <c r="S20" s="26">
        <v>729.70100000000002</v>
      </c>
      <c r="T20" s="26">
        <v>481.43779999999998</v>
      </c>
      <c r="U20" s="26">
        <v>612.84389999999996</v>
      </c>
      <c r="V20" s="26">
        <v>80.473299999999995</v>
      </c>
      <c r="W20" s="26">
        <v>175.9682</v>
      </c>
      <c r="X20" s="26">
        <v>166.97579999999999</v>
      </c>
      <c r="Y20" s="26">
        <v>167.37270000000001</v>
      </c>
      <c r="Z20" s="26">
        <v>2014.17</v>
      </c>
      <c r="AA20" s="26">
        <v>1463.624</v>
      </c>
      <c r="AB20" s="26">
        <v>1119.165</v>
      </c>
      <c r="AC20" s="26">
        <v>1035.212</v>
      </c>
      <c r="AD20" s="26">
        <v>731.58140000000003</v>
      </c>
      <c r="AE20" s="62">
        <v>1060.4269999999999</v>
      </c>
    </row>
    <row r="21" spans="1:31" x14ac:dyDescent="0.3">
      <c r="A21" s="104" t="s">
        <v>24</v>
      </c>
      <c r="B21" s="61">
        <v>306.66480000000001</v>
      </c>
      <c r="C21" s="26">
        <v>42.376159999999999</v>
      </c>
      <c r="D21" s="26">
        <v>45.690300000000001</v>
      </c>
      <c r="E21" s="26">
        <v>76.168239999999997</v>
      </c>
      <c r="F21" s="26">
        <v>1195.021</v>
      </c>
      <c r="G21" s="26">
        <v>925.63390000000004</v>
      </c>
      <c r="H21" s="26">
        <v>620.96979999999996</v>
      </c>
      <c r="I21" s="26">
        <v>293.5154</v>
      </c>
      <c r="J21" s="26">
        <v>113.4004</v>
      </c>
      <c r="K21" s="26">
        <v>0</v>
      </c>
      <c r="L21" s="26">
        <v>76.718289999999996</v>
      </c>
      <c r="M21" s="26">
        <v>114.76300000000001</v>
      </c>
      <c r="N21" s="26">
        <v>84.960660000000004</v>
      </c>
      <c r="O21" s="26">
        <v>1755.93</v>
      </c>
      <c r="P21" s="26">
        <v>1373.3589999999999</v>
      </c>
      <c r="Q21" s="26">
        <v>962.16240000000005</v>
      </c>
      <c r="R21" s="26">
        <v>749.2405</v>
      </c>
      <c r="S21" s="26">
        <v>642.05820000000006</v>
      </c>
      <c r="T21" s="26">
        <v>400.52370000000002</v>
      </c>
      <c r="U21" s="26">
        <v>434.05869999999999</v>
      </c>
      <c r="V21" s="26">
        <v>57.393940000000001</v>
      </c>
      <c r="W21" s="26">
        <v>171.1755</v>
      </c>
      <c r="X21" s="26">
        <v>134.4333</v>
      </c>
      <c r="Y21" s="26">
        <v>135.2217</v>
      </c>
      <c r="Z21" s="26">
        <v>1548.942</v>
      </c>
      <c r="AA21" s="26">
        <v>1208.8019999999999</v>
      </c>
      <c r="AB21" s="26">
        <v>947.3184</v>
      </c>
      <c r="AC21" s="26">
        <v>852.51170000000002</v>
      </c>
      <c r="AD21" s="26">
        <v>759.52099999999996</v>
      </c>
      <c r="AE21" s="62">
        <v>786.92859999999996</v>
      </c>
    </row>
    <row r="22" spans="1:31" x14ac:dyDescent="0.3">
      <c r="A22" s="104" t="s">
        <v>25</v>
      </c>
      <c r="B22" s="61">
        <v>309.10059999999999</v>
      </c>
      <c r="C22" s="26">
        <v>36.668080000000003</v>
      </c>
      <c r="D22" s="26">
        <v>161.69560000000001</v>
      </c>
      <c r="E22" s="26">
        <v>94.238839999999996</v>
      </c>
      <c r="F22" s="26">
        <v>944.45420000000001</v>
      </c>
      <c r="G22" s="26">
        <v>619.90729999999996</v>
      </c>
      <c r="H22" s="26">
        <v>419.04750000000001</v>
      </c>
      <c r="I22" s="26">
        <v>350.88940000000002</v>
      </c>
      <c r="J22" s="26">
        <v>118.46720000000001</v>
      </c>
      <c r="K22" s="26">
        <v>0</v>
      </c>
      <c r="L22" s="26">
        <v>76.267099999999999</v>
      </c>
      <c r="M22" s="26">
        <v>70.879260000000002</v>
      </c>
      <c r="N22" s="26">
        <v>123.9053</v>
      </c>
      <c r="O22" s="26">
        <v>1656.171</v>
      </c>
      <c r="P22" s="26">
        <v>1159.5250000000001</v>
      </c>
      <c r="Q22" s="26">
        <v>805.96770000000004</v>
      </c>
      <c r="R22" s="26">
        <v>733.65150000000006</v>
      </c>
      <c r="S22" s="26">
        <v>723.38869999999997</v>
      </c>
      <c r="T22" s="26">
        <v>320.69450000000001</v>
      </c>
      <c r="U22" s="26">
        <v>561.51059999999995</v>
      </c>
      <c r="V22" s="26">
        <v>86.95232</v>
      </c>
      <c r="W22" s="26">
        <v>207.06950000000001</v>
      </c>
      <c r="X22" s="26">
        <v>96.155829999999995</v>
      </c>
      <c r="Y22" s="26">
        <v>102.2843</v>
      </c>
      <c r="Z22" s="26">
        <v>1321.7550000000001</v>
      </c>
      <c r="AA22" s="26">
        <v>1088.6980000000001</v>
      </c>
      <c r="AB22" s="26">
        <v>905.65099999999995</v>
      </c>
      <c r="AC22" s="26">
        <v>804.50649999999996</v>
      </c>
      <c r="AD22" s="26">
        <v>918.77480000000003</v>
      </c>
      <c r="AE22" s="62">
        <v>785.01779999999997</v>
      </c>
    </row>
    <row r="23" spans="1:31" x14ac:dyDescent="0.3">
      <c r="A23" s="104" t="s">
        <v>26</v>
      </c>
      <c r="B23" s="61">
        <v>282.7996</v>
      </c>
      <c r="C23" s="26">
        <v>78.108609999999999</v>
      </c>
      <c r="D23" s="26">
        <v>107.2873</v>
      </c>
      <c r="E23" s="26">
        <v>109.70099999999999</v>
      </c>
      <c r="F23" s="26">
        <v>939.07389999999998</v>
      </c>
      <c r="G23" s="26">
        <v>722.86389999999994</v>
      </c>
      <c r="H23" s="26">
        <v>509.60500000000002</v>
      </c>
      <c r="I23" s="26">
        <v>317.33370000000002</v>
      </c>
      <c r="J23" s="26">
        <v>97.169250000000005</v>
      </c>
      <c r="K23" s="26">
        <v>0</v>
      </c>
      <c r="L23" s="26">
        <v>121.32640000000001</v>
      </c>
      <c r="M23" s="26">
        <v>175.72559999999999</v>
      </c>
      <c r="N23" s="26">
        <v>112.2179</v>
      </c>
      <c r="O23" s="26">
        <v>1460.633</v>
      </c>
      <c r="P23" s="26">
        <v>998.33770000000004</v>
      </c>
      <c r="Q23" s="26">
        <v>802.48360000000002</v>
      </c>
      <c r="R23" s="26">
        <v>883.98069999999996</v>
      </c>
      <c r="S23" s="26">
        <v>594.22360000000003</v>
      </c>
      <c r="T23" s="26">
        <v>323.61689999999999</v>
      </c>
      <c r="U23" s="26">
        <v>559.42179999999996</v>
      </c>
      <c r="V23" s="26">
        <v>122.56059999999999</v>
      </c>
      <c r="W23" s="26">
        <v>191.61269999999999</v>
      </c>
      <c r="X23" s="26">
        <v>171.77889999999999</v>
      </c>
      <c r="Y23" s="26">
        <v>158.33529999999999</v>
      </c>
      <c r="Z23" s="26">
        <v>1312.2</v>
      </c>
      <c r="AA23" s="26">
        <v>1142.078</v>
      </c>
      <c r="AB23" s="26">
        <v>837.31470000000002</v>
      </c>
      <c r="AC23" s="26">
        <v>955.27440000000001</v>
      </c>
      <c r="AD23" s="26">
        <v>1003.686</v>
      </c>
      <c r="AE23" s="62">
        <v>1528.9169999999999</v>
      </c>
    </row>
    <row r="24" spans="1:31" x14ac:dyDescent="0.3">
      <c r="A24" s="104" t="s">
        <v>27</v>
      </c>
      <c r="B24" s="61">
        <v>351.95490000000001</v>
      </c>
      <c r="C24" s="26">
        <v>55.279409999999999</v>
      </c>
      <c r="D24" s="26">
        <v>85.317369999999997</v>
      </c>
      <c r="E24" s="26">
        <v>51.965209999999999</v>
      </c>
      <c r="F24" s="26">
        <v>1762.319</v>
      </c>
      <c r="G24" s="26">
        <v>1235.4960000000001</v>
      </c>
      <c r="H24" s="26">
        <v>789.72450000000003</v>
      </c>
      <c r="I24" s="26">
        <v>497.8716</v>
      </c>
      <c r="J24" s="26">
        <v>152.52510000000001</v>
      </c>
      <c r="K24" s="26">
        <v>0</v>
      </c>
      <c r="L24" s="26">
        <v>152.9597</v>
      </c>
      <c r="M24" s="26">
        <v>194.5368</v>
      </c>
      <c r="N24" s="26">
        <v>147.21799999999999</v>
      </c>
      <c r="O24" s="26">
        <v>51088.1</v>
      </c>
      <c r="P24" s="26">
        <v>2774.2979999999998</v>
      </c>
      <c r="Q24" s="26">
        <v>1613.826</v>
      </c>
      <c r="R24" s="26">
        <v>1072.6790000000001</v>
      </c>
      <c r="S24" s="26">
        <v>908.43489999999997</v>
      </c>
      <c r="T24" s="26">
        <v>650.44860000000006</v>
      </c>
      <c r="U24" s="26">
        <v>661.59550000000002</v>
      </c>
      <c r="V24" s="26">
        <v>107.77719999999999</v>
      </c>
      <c r="W24" s="26">
        <v>204.28200000000001</v>
      </c>
      <c r="X24" s="26">
        <v>117.8245</v>
      </c>
      <c r="Y24" s="26">
        <v>98.038129999999995</v>
      </c>
      <c r="Z24" s="26">
        <v>2692.1120000000001</v>
      </c>
      <c r="AA24" s="26">
        <v>2141.7910000000002</v>
      </c>
      <c r="AB24" s="26">
        <v>1348.68</v>
      </c>
      <c r="AC24" s="26">
        <v>1296.0840000000001</v>
      </c>
      <c r="AD24" s="26">
        <v>1230.556</v>
      </c>
      <c r="AE24" s="62">
        <v>987.53229999999996</v>
      </c>
    </row>
    <row r="25" spans="1:31" x14ac:dyDescent="0.3">
      <c r="A25" s="104" t="s">
        <v>28</v>
      </c>
      <c r="B25" s="61">
        <v>450.83530000000002</v>
      </c>
      <c r="C25" s="26">
        <v>31.968430000000001</v>
      </c>
      <c r="D25" s="26">
        <v>46.808050000000001</v>
      </c>
      <c r="E25" s="26">
        <v>86.844830000000002</v>
      </c>
      <c r="F25" s="26">
        <v>1467.23</v>
      </c>
      <c r="G25" s="26">
        <v>997.84119999999996</v>
      </c>
      <c r="H25" s="26">
        <v>589.20259999999996</v>
      </c>
      <c r="I25" s="26">
        <v>396.49979999999999</v>
      </c>
      <c r="J25" s="26">
        <v>143.99879999999999</v>
      </c>
      <c r="K25" s="26">
        <v>0</v>
      </c>
      <c r="L25" s="26">
        <v>114.8086</v>
      </c>
      <c r="M25" s="26">
        <v>151.45910000000001</v>
      </c>
      <c r="N25" s="26">
        <v>143.04640000000001</v>
      </c>
      <c r="O25" s="26">
        <v>2544.3580000000002</v>
      </c>
      <c r="P25" s="26">
        <v>1908.442</v>
      </c>
      <c r="Q25" s="26">
        <v>1176.8579999999999</v>
      </c>
      <c r="R25" s="26">
        <v>962.66380000000004</v>
      </c>
      <c r="S25" s="26">
        <v>697.61410000000001</v>
      </c>
      <c r="T25" s="26">
        <v>604.29549999999995</v>
      </c>
      <c r="U25" s="26">
        <v>624.79909999999995</v>
      </c>
      <c r="V25" s="26">
        <v>86.897149999999996</v>
      </c>
      <c r="W25" s="26">
        <v>136.90819999999999</v>
      </c>
      <c r="X25" s="26">
        <v>108.2115</v>
      </c>
      <c r="Y25" s="26">
        <v>90.540350000000004</v>
      </c>
      <c r="Z25" s="26">
        <v>2061.2660000000001</v>
      </c>
      <c r="AA25" s="26">
        <v>1794.625</v>
      </c>
      <c r="AB25" s="26">
        <v>1414.691</v>
      </c>
      <c r="AC25" s="26">
        <v>1126.76</v>
      </c>
      <c r="AD25" s="26">
        <v>874.76179999999999</v>
      </c>
      <c r="AE25" s="62">
        <v>1148.3499999999999</v>
      </c>
    </row>
    <row r="26" spans="1:31" x14ac:dyDescent="0.3">
      <c r="A26" s="104" t="s">
        <v>29</v>
      </c>
      <c r="B26" s="61">
        <v>357.64249999999998</v>
      </c>
      <c r="C26" s="26">
        <v>107.2989</v>
      </c>
      <c r="D26" s="26">
        <v>110.64100000000001</v>
      </c>
      <c r="E26" s="26">
        <v>159.9751</v>
      </c>
      <c r="F26" s="26">
        <v>809.45799999999997</v>
      </c>
      <c r="G26" s="26">
        <v>753.14760000000001</v>
      </c>
      <c r="H26" s="26">
        <v>530.16909999999996</v>
      </c>
      <c r="I26" s="26">
        <v>332.37779999999998</v>
      </c>
      <c r="J26" s="26">
        <v>111.96210000000001</v>
      </c>
      <c r="K26" s="26">
        <v>0</v>
      </c>
      <c r="L26" s="26">
        <v>187.2723</v>
      </c>
      <c r="M26" s="26">
        <v>200.886</v>
      </c>
      <c r="N26" s="26">
        <v>171.23310000000001</v>
      </c>
      <c r="O26" s="26">
        <v>1756.6980000000001</v>
      </c>
      <c r="P26" s="26">
        <v>1293.749</v>
      </c>
      <c r="Q26" s="26">
        <v>863.03390000000002</v>
      </c>
      <c r="R26" s="26">
        <v>787.01679999999999</v>
      </c>
      <c r="S26" s="26">
        <v>696.2953</v>
      </c>
      <c r="T26" s="26">
        <v>321.04750000000001</v>
      </c>
      <c r="U26" s="26">
        <v>570.40909999999997</v>
      </c>
      <c r="V26" s="26">
        <v>149.1422</v>
      </c>
      <c r="W26" s="26">
        <v>205.96639999999999</v>
      </c>
      <c r="X26" s="26">
        <v>159.94990000000001</v>
      </c>
      <c r="Y26" s="26">
        <v>134.79230000000001</v>
      </c>
      <c r="Z26" s="26">
        <v>1494.876</v>
      </c>
      <c r="AA26" s="26">
        <v>1204.3589999999999</v>
      </c>
      <c r="AB26" s="26">
        <v>999.06799999999998</v>
      </c>
      <c r="AC26" s="26">
        <v>995.22</v>
      </c>
      <c r="AD26" s="26">
        <v>1063.577</v>
      </c>
      <c r="AE26" s="62">
        <v>1483.9010000000001</v>
      </c>
    </row>
    <row r="27" spans="1:31" ht="14.4" thickBot="1" x14ac:dyDescent="0.35">
      <c r="A27" s="104" t="s">
        <v>30</v>
      </c>
      <c r="B27" s="63">
        <v>314.70080000000002</v>
      </c>
      <c r="C27" s="64">
        <v>69.070670000000007</v>
      </c>
      <c r="D27" s="64">
        <v>95.839690000000004</v>
      </c>
      <c r="E27" s="64">
        <v>98.363249999999994</v>
      </c>
      <c r="F27" s="64">
        <v>894.20759999999996</v>
      </c>
      <c r="G27" s="64">
        <v>768.85770000000002</v>
      </c>
      <c r="H27" s="64">
        <v>473.65789999999998</v>
      </c>
      <c r="I27" s="64">
        <v>280.84339999999997</v>
      </c>
      <c r="J27" s="64">
        <v>102.9221</v>
      </c>
      <c r="K27" s="64">
        <v>0</v>
      </c>
      <c r="L27" s="64">
        <v>127.7449</v>
      </c>
      <c r="M27" s="64">
        <v>112.9102</v>
      </c>
      <c r="N27" s="64">
        <v>110.0823</v>
      </c>
      <c r="O27" s="64">
        <v>1536.749</v>
      </c>
      <c r="P27" s="64">
        <v>1702.4929999999999</v>
      </c>
      <c r="Q27" s="64">
        <v>792.1807</v>
      </c>
      <c r="R27" s="64">
        <v>808.91030000000001</v>
      </c>
      <c r="S27" s="64">
        <v>539.8424</v>
      </c>
      <c r="T27" s="64">
        <v>393.26780000000002</v>
      </c>
      <c r="U27" s="64">
        <v>464.66070000000002</v>
      </c>
      <c r="V27" s="64">
        <v>95.482730000000004</v>
      </c>
      <c r="W27" s="64">
        <v>193.54349999999999</v>
      </c>
      <c r="X27" s="64">
        <v>73.973330000000004</v>
      </c>
      <c r="Y27" s="64">
        <v>147.03100000000001</v>
      </c>
      <c r="Z27" s="64">
        <v>1521.836</v>
      </c>
      <c r="AA27" s="64">
        <v>1175.864</v>
      </c>
      <c r="AB27" s="64">
        <v>945.50980000000004</v>
      </c>
      <c r="AC27" s="64">
        <v>897.20979999999997</v>
      </c>
      <c r="AD27" s="64">
        <v>835.80709999999999</v>
      </c>
      <c r="AE27" s="65">
        <v>1033.1659999999999</v>
      </c>
    </row>
    <row r="28" spans="1:31" x14ac:dyDescent="0.3">
      <c r="B28" s="3">
        <f>COUNTIF(B3:B27,"&lt;500")</f>
        <v>25</v>
      </c>
      <c r="C28" s="3">
        <f t="shared" ref="C28:AE28" si="0">COUNTIF(C3:C27,"&lt;500")</f>
        <v>25</v>
      </c>
      <c r="D28" s="3">
        <f t="shared" si="0"/>
        <v>25</v>
      </c>
      <c r="E28" s="3">
        <f t="shared" si="0"/>
        <v>25</v>
      </c>
      <c r="F28" s="3">
        <f t="shared" si="0"/>
        <v>0</v>
      </c>
      <c r="G28" s="3">
        <f t="shared" si="0"/>
        <v>0</v>
      </c>
      <c r="H28" s="3">
        <f t="shared" si="0"/>
        <v>3</v>
      </c>
      <c r="I28" s="3">
        <f t="shared" si="0"/>
        <v>23</v>
      </c>
      <c r="J28" s="3">
        <f t="shared" si="0"/>
        <v>25</v>
      </c>
      <c r="K28" s="3">
        <f t="shared" si="0"/>
        <v>25</v>
      </c>
      <c r="L28" s="3">
        <f t="shared" si="0"/>
        <v>25</v>
      </c>
      <c r="M28" s="3">
        <f t="shared" si="0"/>
        <v>25</v>
      </c>
      <c r="N28" s="3">
        <f t="shared" si="0"/>
        <v>25</v>
      </c>
      <c r="O28" s="3">
        <f t="shared" si="0"/>
        <v>0</v>
      </c>
      <c r="P28" s="3">
        <f t="shared" si="0"/>
        <v>0</v>
      </c>
      <c r="Q28" s="3">
        <f t="shared" si="0"/>
        <v>0</v>
      </c>
      <c r="R28" s="3">
        <f t="shared" si="0"/>
        <v>0</v>
      </c>
      <c r="S28" s="3">
        <f t="shared" si="0"/>
        <v>0</v>
      </c>
      <c r="T28" s="3">
        <f t="shared" si="0"/>
        <v>13</v>
      </c>
      <c r="U28" s="3">
        <f t="shared" si="0"/>
        <v>4</v>
      </c>
      <c r="V28" s="3">
        <f t="shared" si="0"/>
        <v>25</v>
      </c>
      <c r="W28" s="3">
        <f t="shared" si="0"/>
        <v>25</v>
      </c>
      <c r="X28" s="3">
        <f t="shared" si="0"/>
        <v>25</v>
      </c>
      <c r="Y28" s="3">
        <f t="shared" si="0"/>
        <v>25</v>
      </c>
      <c r="Z28" s="3">
        <f t="shared" si="0"/>
        <v>0</v>
      </c>
      <c r="AA28" s="3">
        <f t="shared" si="0"/>
        <v>0</v>
      </c>
      <c r="AB28" s="3">
        <f t="shared" si="0"/>
        <v>0</v>
      </c>
      <c r="AC28" s="3">
        <f t="shared" si="0"/>
        <v>0</v>
      </c>
      <c r="AD28" s="3">
        <f t="shared" si="0"/>
        <v>0</v>
      </c>
      <c r="AE28" s="3">
        <f t="shared" si="0"/>
        <v>0</v>
      </c>
    </row>
    <row r="29" spans="1:31" ht="14.4" thickBot="1" x14ac:dyDescent="0.35"/>
    <row r="30" spans="1:31" ht="14.4" thickBot="1" x14ac:dyDescent="0.35">
      <c r="A30" s="122" t="s">
        <v>66</v>
      </c>
      <c r="B30" s="124" t="s">
        <v>54</v>
      </c>
      <c r="C30" s="125"/>
      <c r="D30" s="125"/>
      <c r="E30" s="125"/>
      <c r="F30" s="125"/>
      <c r="G30" s="125"/>
      <c r="H30" s="125"/>
      <c r="I30" s="125"/>
      <c r="J30" s="125"/>
      <c r="K30" s="126"/>
      <c r="L30" s="124" t="s">
        <v>55</v>
      </c>
      <c r="M30" s="125"/>
      <c r="N30" s="125"/>
      <c r="O30" s="125"/>
      <c r="P30" s="125"/>
      <c r="Q30" s="125"/>
      <c r="R30" s="125"/>
      <c r="S30" s="125"/>
      <c r="T30" s="125"/>
      <c r="U30" s="126"/>
      <c r="V30" s="124" t="s">
        <v>56</v>
      </c>
      <c r="W30" s="125"/>
      <c r="X30" s="125"/>
      <c r="Y30" s="125"/>
      <c r="Z30" s="125"/>
      <c r="AA30" s="125"/>
      <c r="AB30" s="125"/>
      <c r="AC30" s="125"/>
      <c r="AD30" s="125"/>
      <c r="AE30" s="126"/>
    </row>
    <row r="31" spans="1:31" ht="14.4" thickBot="1" x14ac:dyDescent="0.35">
      <c r="A31" s="123"/>
      <c r="B31" s="47">
        <v>8.3000000000000007</v>
      </c>
      <c r="C31" s="47">
        <v>9.3000000000000007</v>
      </c>
      <c r="D31" s="47">
        <v>10.3</v>
      </c>
      <c r="E31" s="47">
        <v>11.3</v>
      </c>
      <c r="F31" s="47">
        <v>12.3</v>
      </c>
      <c r="G31" s="47">
        <v>13.3</v>
      </c>
      <c r="H31" s="47">
        <v>14.3</v>
      </c>
      <c r="I31" s="47">
        <v>15.3</v>
      </c>
      <c r="J31" s="47">
        <v>16.3</v>
      </c>
      <c r="K31" s="48">
        <v>17.3</v>
      </c>
      <c r="L31" s="47">
        <v>8.3000000000000007</v>
      </c>
      <c r="M31" s="47">
        <v>9.3000000000000007</v>
      </c>
      <c r="N31" s="47">
        <v>10.3</v>
      </c>
      <c r="O31" s="47">
        <v>11.3</v>
      </c>
      <c r="P31" s="47">
        <v>12.3</v>
      </c>
      <c r="Q31" s="47">
        <v>13.3</v>
      </c>
      <c r="R31" s="47">
        <v>14.3</v>
      </c>
      <c r="S31" s="47">
        <v>15.3</v>
      </c>
      <c r="T31" s="47">
        <v>16.3</v>
      </c>
      <c r="U31" s="48">
        <v>17.3</v>
      </c>
      <c r="V31" s="48">
        <v>7.3</v>
      </c>
      <c r="W31" s="47">
        <v>8.3000000000000007</v>
      </c>
      <c r="X31" s="47">
        <v>9.3000000000000007</v>
      </c>
      <c r="Y31" s="47">
        <v>10.3</v>
      </c>
      <c r="Z31" s="47">
        <v>11.3</v>
      </c>
      <c r="AA31" s="47">
        <v>12.3</v>
      </c>
      <c r="AB31" s="47">
        <v>13.3</v>
      </c>
      <c r="AC31" s="47">
        <v>14.3</v>
      </c>
      <c r="AD31" s="47">
        <v>15.3</v>
      </c>
      <c r="AE31" s="48">
        <v>16.3</v>
      </c>
    </row>
    <row r="32" spans="1:31" x14ac:dyDescent="0.3">
      <c r="A32" s="92" t="s">
        <v>6</v>
      </c>
      <c r="B32" s="58">
        <f>B61*0.9058</f>
        <v>127.90521002</v>
      </c>
      <c r="C32" s="59">
        <f t="shared" ref="C32:AE32" si="1">C61*0.9058</f>
        <v>12.629034978000002</v>
      </c>
      <c r="D32" s="59">
        <f t="shared" si="1"/>
        <v>46.188100700000007</v>
      </c>
      <c r="E32" s="59">
        <f t="shared" si="1"/>
        <v>32.992361010000003</v>
      </c>
      <c r="F32" s="59">
        <f t="shared" si="1"/>
        <v>779.82912587999999</v>
      </c>
      <c r="G32" s="59">
        <f t="shared" si="1"/>
        <v>490.06488342</v>
      </c>
      <c r="H32" s="59">
        <f t="shared" si="1"/>
        <v>360.05821739999999</v>
      </c>
      <c r="I32" s="59">
        <f t="shared" si="1"/>
        <v>277.31211927999999</v>
      </c>
      <c r="J32" s="59">
        <f t="shared" si="1"/>
        <v>71.947567188000008</v>
      </c>
      <c r="K32" s="59">
        <f t="shared" si="1"/>
        <v>0</v>
      </c>
      <c r="L32" s="59">
        <f t="shared" si="1"/>
        <v>43.380464904</v>
      </c>
      <c r="M32" s="59">
        <f t="shared" si="1"/>
        <v>63.332059545999996</v>
      </c>
      <c r="N32" s="59">
        <f t="shared" si="1"/>
        <v>58.595957433999999</v>
      </c>
      <c r="O32" s="59">
        <f t="shared" si="1"/>
        <v>906.15326200000004</v>
      </c>
      <c r="P32" s="59">
        <f t="shared" si="1"/>
        <v>866.64942182000004</v>
      </c>
      <c r="Q32" s="59">
        <f t="shared" si="1"/>
        <v>627.39784099999997</v>
      </c>
      <c r="R32" s="59">
        <f t="shared" si="1"/>
        <v>603.42049978</v>
      </c>
      <c r="S32" s="59">
        <f t="shared" si="1"/>
        <v>498.98692284000009</v>
      </c>
      <c r="T32" s="59">
        <f t="shared" si="1"/>
        <v>350.47766138000003</v>
      </c>
      <c r="U32" s="59">
        <f t="shared" si="1"/>
        <v>272.81636214000002</v>
      </c>
      <c r="V32" s="59">
        <f t="shared" si="1"/>
        <v>66.719371109999997</v>
      </c>
      <c r="W32" s="59">
        <f t="shared" si="1"/>
        <v>66.900657922000008</v>
      </c>
      <c r="X32" s="59">
        <f t="shared" si="1"/>
        <v>54.395201237999999</v>
      </c>
      <c r="Y32" s="59">
        <f t="shared" si="1"/>
        <v>63.287856505999997</v>
      </c>
      <c r="Z32" s="59">
        <f t="shared" si="1"/>
        <v>902.96991848000005</v>
      </c>
      <c r="AA32" s="59">
        <f t="shared" si="1"/>
        <v>702.0398371</v>
      </c>
      <c r="AB32" s="59">
        <f t="shared" si="1"/>
        <v>587.68820305999998</v>
      </c>
      <c r="AC32" s="59">
        <f t="shared" si="1"/>
        <v>487.12420372000003</v>
      </c>
      <c r="AD32" s="59">
        <f t="shared" si="1"/>
        <v>625.75825241999996</v>
      </c>
      <c r="AE32" s="60">
        <f t="shared" si="1"/>
        <v>506.22797862000004</v>
      </c>
    </row>
    <row r="33" spans="1:31" x14ac:dyDescent="0.3">
      <c r="A33" s="104" t="s">
        <v>7</v>
      </c>
      <c r="B33" s="61">
        <f t="shared" ref="B33:AE33" si="2">B62*0.9058</f>
        <v>112.61059586000002</v>
      </c>
      <c r="C33" s="26">
        <f t="shared" si="2"/>
        <v>26.952975742000003</v>
      </c>
      <c r="D33" s="26">
        <f t="shared" si="2"/>
        <v>63.495628910000008</v>
      </c>
      <c r="E33" s="26">
        <f t="shared" si="2"/>
        <v>61.675722724000011</v>
      </c>
      <c r="F33" s="26">
        <f t="shared" si="2"/>
        <v>498.4866495</v>
      </c>
      <c r="G33" s="26">
        <f t="shared" si="2"/>
        <v>399.37953887999998</v>
      </c>
      <c r="H33" s="26">
        <f t="shared" si="2"/>
        <v>223.42580554000003</v>
      </c>
      <c r="I33" s="26">
        <f t="shared" si="2"/>
        <v>188.39743258000001</v>
      </c>
      <c r="J33" s="26">
        <f t="shared" si="2"/>
        <v>47.749853886000004</v>
      </c>
      <c r="K33" s="26">
        <f t="shared" si="2"/>
        <v>0</v>
      </c>
      <c r="L33" s="26">
        <f t="shared" si="2"/>
        <v>80.979869641999997</v>
      </c>
      <c r="M33" s="26">
        <f t="shared" si="2"/>
        <v>101.26635666000001</v>
      </c>
      <c r="N33" s="26">
        <f t="shared" si="2"/>
        <v>81.235042560000011</v>
      </c>
      <c r="O33" s="26">
        <f t="shared" si="2"/>
        <v>838.29335282</v>
      </c>
      <c r="P33" s="26">
        <f t="shared" si="2"/>
        <v>595.33840869999995</v>
      </c>
      <c r="Q33" s="26">
        <f t="shared" si="2"/>
        <v>516.53426160000004</v>
      </c>
      <c r="R33" s="26">
        <f t="shared" si="2"/>
        <v>539.82093032000012</v>
      </c>
      <c r="S33" s="26">
        <f t="shared" si="2"/>
        <v>506.33431954000002</v>
      </c>
      <c r="T33" s="26">
        <f t="shared" si="2"/>
        <v>342.57020854000001</v>
      </c>
      <c r="U33" s="26">
        <f t="shared" si="2"/>
        <v>285.22863011999999</v>
      </c>
      <c r="V33" s="26">
        <f t="shared" si="2"/>
        <v>123.23553928000001</v>
      </c>
      <c r="W33" s="26">
        <f t="shared" si="2"/>
        <v>54.139258390000002</v>
      </c>
      <c r="X33" s="26">
        <f t="shared" si="2"/>
        <v>73.809094884000004</v>
      </c>
      <c r="Y33" s="26">
        <f t="shared" si="2"/>
        <v>54.168805585999998</v>
      </c>
      <c r="Z33" s="26">
        <f t="shared" si="2"/>
        <v>826.17864014000008</v>
      </c>
      <c r="AA33" s="26">
        <f t="shared" si="2"/>
        <v>598.16323657999999</v>
      </c>
      <c r="AB33" s="26">
        <f t="shared" si="2"/>
        <v>719.54396920000011</v>
      </c>
      <c r="AC33" s="26">
        <f t="shared" si="2"/>
        <v>454.92518763999999</v>
      </c>
      <c r="AD33" s="26">
        <f t="shared" si="2"/>
        <v>457.7401423</v>
      </c>
      <c r="AE33" s="62">
        <f t="shared" si="2"/>
        <v>452.83876792000001</v>
      </c>
    </row>
    <row r="34" spans="1:31" x14ac:dyDescent="0.3">
      <c r="A34" s="104" t="s">
        <v>8</v>
      </c>
      <c r="B34" s="61">
        <f t="shared" ref="B34:AE34" si="3">B63*0.9058</f>
        <v>110.18160258</v>
      </c>
      <c r="C34" s="26">
        <f t="shared" si="3"/>
        <v>13.528132058000001</v>
      </c>
      <c r="D34" s="26">
        <f t="shared" si="3"/>
        <v>22.736739424</v>
      </c>
      <c r="E34" s="26">
        <f t="shared" si="3"/>
        <v>20.024457194</v>
      </c>
      <c r="F34" s="26">
        <f t="shared" si="3"/>
        <v>687.26225357999999</v>
      </c>
      <c r="G34" s="26">
        <f t="shared" si="3"/>
        <v>548.93735442000002</v>
      </c>
      <c r="H34" s="26">
        <f t="shared" si="3"/>
        <v>486.94585170000005</v>
      </c>
      <c r="I34" s="26">
        <f t="shared" si="3"/>
        <v>287.01124451999999</v>
      </c>
      <c r="J34" s="26">
        <f t="shared" si="3"/>
        <v>73.854267130000011</v>
      </c>
      <c r="K34" s="26">
        <f t="shared" si="3"/>
        <v>0</v>
      </c>
      <c r="L34" s="26">
        <f t="shared" si="3"/>
        <v>32.416235978000003</v>
      </c>
      <c r="M34" s="26">
        <f t="shared" si="3"/>
        <v>55.142160150000002</v>
      </c>
      <c r="N34" s="26">
        <f t="shared" si="3"/>
        <v>27.344082066000002</v>
      </c>
      <c r="O34" s="26">
        <f t="shared" si="3"/>
        <v>932.31004860000007</v>
      </c>
      <c r="P34" s="26">
        <f t="shared" si="3"/>
        <v>971.75310960000002</v>
      </c>
      <c r="Q34" s="26">
        <f t="shared" si="3"/>
        <v>628.55074324000009</v>
      </c>
      <c r="R34" s="26">
        <f t="shared" si="3"/>
        <v>606.02847914000006</v>
      </c>
      <c r="S34" s="26">
        <f t="shared" si="3"/>
        <v>499.12478560000005</v>
      </c>
      <c r="T34" s="26">
        <f t="shared" si="3"/>
        <v>401.92184774000003</v>
      </c>
      <c r="U34" s="26">
        <f t="shared" si="3"/>
        <v>436.14260942000004</v>
      </c>
      <c r="V34" s="26">
        <f t="shared" si="3"/>
        <v>37.153896066000001</v>
      </c>
      <c r="W34" s="26">
        <f t="shared" si="3"/>
        <v>31.609421802</v>
      </c>
      <c r="X34" s="26">
        <f t="shared" si="3"/>
        <v>43.169667128</v>
      </c>
      <c r="Y34" s="26">
        <f t="shared" si="3"/>
        <v>45.629521014000005</v>
      </c>
      <c r="Z34" s="26">
        <f t="shared" si="3"/>
        <v>966.9034564000001</v>
      </c>
      <c r="AA34" s="26">
        <f t="shared" si="3"/>
        <v>690.64315207999994</v>
      </c>
      <c r="AB34" s="26">
        <f t="shared" si="3"/>
        <v>526.26047026000003</v>
      </c>
      <c r="AC34" s="26">
        <f t="shared" si="3"/>
        <v>680.92690722000009</v>
      </c>
      <c r="AD34" s="26">
        <f t="shared" si="3"/>
        <v>486.53018008000004</v>
      </c>
      <c r="AE34" s="62">
        <f t="shared" si="3"/>
        <v>502.48276736000003</v>
      </c>
    </row>
    <row r="35" spans="1:31" x14ac:dyDescent="0.3">
      <c r="A35" s="104" t="s">
        <v>9</v>
      </c>
      <c r="B35" s="61">
        <f t="shared" ref="B35:AE35" si="4">B64*0.9058</f>
        <v>173.91966886</v>
      </c>
      <c r="C35" s="26">
        <f t="shared" si="4"/>
        <v>17.249439256000002</v>
      </c>
      <c r="D35" s="26">
        <f t="shared" si="4"/>
        <v>48.384067872000003</v>
      </c>
      <c r="E35" s="26">
        <f t="shared" si="4"/>
        <v>36.435777825999999</v>
      </c>
      <c r="F35" s="26">
        <f t="shared" si="4"/>
        <v>1069.9554166</v>
      </c>
      <c r="G35" s="26">
        <f t="shared" si="4"/>
        <v>673.26773416000003</v>
      </c>
      <c r="H35" s="26">
        <f t="shared" si="4"/>
        <v>510.80172514000009</v>
      </c>
      <c r="I35" s="26">
        <f t="shared" si="4"/>
        <v>337.13794478</v>
      </c>
      <c r="J35" s="26">
        <f t="shared" si="4"/>
        <v>83.772677492</v>
      </c>
      <c r="K35" s="26">
        <f t="shared" si="4"/>
        <v>0</v>
      </c>
      <c r="L35" s="26">
        <f t="shared" si="4"/>
        <v>49.829398584000003</v>
      </c>
      <c r="M35" s="26">
        <f t="shared" si="4"/>
        <v>37.741289250000001</v>
      </c>
      <c r="N35" s="26">
        <f t="shared" si="4"/>
        <v>48.796406148000003</v>
      </c>
      <c r="O35" s="26">
        <f t="shared" si="4"/>
        <v>1904.76153</v>
      </c>
      <c r="P35" s="26">
        <f t="shared" si="4"/>
        <v>1075.4418472000002</v>
      </c>
      <c r="Q35" s="26">
        <f t="shared" si="4"/>
        <v>743.83553243999995</v>
      </c>
      <c r="R35" s="26">
        <f t="shared" si="4"/>
        <v>644.44400062</v>
      </c>
      <c r="S35" s="26">
        <f t="shared" si="4"/>
        <v>763.01974238000003</v>
      </c>
      <c r="T35" s="26">
        <f t="shared" si="4"/>
        <v>447.64916798000002</v>
      </c>
      <c r="U35" s="26">
        <f t="shared" si="4"/>
        <v>424.85135952000002</v>
      </c>
      <c r="V35" s="26">
        <f t="shared" si="4"/>
        <v>32.779561416</v>
      </c>
      <c r="W35" s="26">
        <f t="shared" si="4"/>
        <v>33.372108601999997</v>
      </c>
      <c r="X35" s="26">
        <f t="shared" si="4"/>
        <v>74.634097524000012</v>
      </c>
      <c r="Y35" s="26">
        <f t="shared" si="4"/>
        <v>48.253940644000004</v>
      </c>
      <c r="Z35" s="26">
        <f t="shared" si="4"/>
        <v>1208.9857528</v>
      </c>
      <c r="AA35" s="26">
        <f t="shared" si="4"/>
        <v>781.43420348000006</v>
      </c>
      <c r="AB35" s="26">
        <f t="shared" si="4"/>
        <v>724.37713684000005</v>
      </c>
      <c r="AC35" s="26">
        <f t="shared" si="4"/>
        <v>779.04126104000011</v>
      </c>
      <c r="AD35" s="26">
        <f t="shared" si="4"/>
        <v>806.7394475000001</v>
      </c>
      <c r="AE35" s="62">
        <f t="shared" si="4"/>
        <v>643.76211438000007</v>
      </c>
    </row>
    <row r="36" spans="1:31" x14ac:dyDescent="0.3">
      <c r="A36" s="104" t="s">
        <v>18</v>
      </c>
      <c r="B36" s="61">
        <f t="shared" ref="B36:AE36" si="5">B65*0.9058</f>
        <v>162.19490308000002</v>
      </c>
      <c r="C36" s="26">
        <f t="shared" si="5"/>
        <v>36.747191866000001</v>
      </c>
      <c r="D36" s="26">
        <f t="shared" si="5"/>
        <v>55.976166442000007</v>
      </c>
      <c r="E36" s="26">
        <f t="shared" si="5"/>
        <v>56.575742636000001</v>
      </c>
      <c r="F36" s="26">
        <f t="shared" si="5"/>
        <v>1413.8115894000002</v>
      </c>
      <c r="G36" s="26">
        <f t="shared" si="5"/>
        <v>785.77959782000005</v>
      </c>
      <c r="H36" s="26">
        <f t="shared" si="5"/>
        <v>486.47646614000007</v>
      </c>
      <c r="I36" s="26">
        <f t="shared" si="5"/>
        <v>312.29701384000003</v>
      </c>
      <c r="J36" s="26">
        <f t="shared" si="5"/>
        <v>97.409097940000009</v>
      </c>
      <c r="K36" s="26">
        <f t="shared" si="5"/>
        <v>0</v>
      </c>
      <c r="L36" s="26">
        <f t="shared" si="5"/>
        <v>21.266091601999999</v>
      </c>
      <c r="M36" s="26">
        <f t="shared" si="5"/>
        <v>42.911677171999997</v>
      </c>
      <c r="N36" s="26">
        <f t="shared" si="5"/>
        <v>61.885016872000008</v>
      </c>
      <c r="O36" s="26">
        <f t="shared" si="5"/>
        <v>2642.4133470000002</v>
      </c>
      <c r="P36" s="26">
        <f t="shared" si="5"/>
        <v>1685.7771336000001</v>
      </c>
      <c r="Q36" s="26">
        <f t="shared" si="5"/>
        <v>1011.7224404000001</v>
      </c>
      <c r="R36" s="26">
        <f t="shared" si="5"/>
        <v>770.53915050000001</v>
      </c>
      <c r="S36" s="26">
        <f t="shared" si="5"/>
        <v>658.6916911400001</v>
      </c>
      <c r="T36" s="26">
        <f t="shared" si="5"/>
        <v>531.76873063999994</v>
      </c>
      <c r="U36" s="26">
        <f t="shared" si="5"/>
        <v>447.22090574000003</v>
      </c>
      <c r="V36" s="26">
        <f t="shared" si="5"/>
        <v>42.095823112000005</v>
      </c>
      <c r="W36" s="26">
        <f t="shared" si="5"/>
        <v>22.824737893999998</v>
      </c>
      <c r="X36" s="26">
        <f t="shared" si="5"/>
        <v>41.351989210000006</v>
      </c>
      <c r="Y36" s="26">
        <f t="shared" si="5"/>
        <v>111.5823317</v>
      </c>
      <c r="Z36" s="26">
        <f t="shared" si="5"/>
        <v>1675.6693114000002</v>
      </c>
      <c r="AA36" s="26">
        <f t="shared" si="5"/>
        <v>1129.8251734</v>
      </c>
      <c r="AB36" s="26">
        <f t="shared" si="5"/>
        <v>796.85680718000003</v>
      </c>
      <c r="AC36" s="26">
        <f t="shared" si="5"/>
        <v>588.15586760000008</v>
      </c>
      <c r="AD36" s="26">
        <f t="shared" si="5"/>
        <v>520.16815004</v>
      </c>
      <c r="AE36" s="62">
        <f t="shared" si="5"/>
        <v>722.28419536000001</v>
      </c>
    </row>
    <row r="37" spans="1:31" x14ac:dyDescent="0.3">
      <c r="A37" s="104" t="s">
        <v>10</v>
      </c>
      <c r="B37" s="61">
        <f t="shared" ref="B37:AE37" si="6">B66*0.9058</f>
        <v>113.67029128000001</v>
      </c>
      <c r="C37" s="26">
        <f t="shared" si="6"/>
        <v>60.813854024000001</v>
      </c>
      <c r="D37" s="26">
        <f t="shared" si="6"/>
        <v>44.731529010000003</v>
      </c>
      <c r="E37" s="26">
        <f t="shared" si="6"/>
        <v>65.827855576000005</v>
      </c>
      <c r="F37" s="26">
        <f t="shared" si="6"/>
        <v>813.47787486000004</v>
      </c>
      <c r="G37" s="26">
        <f t="shared" si="6"/>
        <v>454.39312072000001</v>
      </c>
      <c r="H37" s="26">
        <f t="shared" si="6"/>
        <v>460.09467882000001</v>
      </c>
      <c r="I37" s="26">
        <f t="shared" si="6"/>
        <v>268.34995292000002</v>
      </c>
      <c r="J37" s="26">
        <f t="shared" si="6"/>
        <v>56.255705380000002</v>
      </c>
      <c r="K37" s="26">
        <f t="shared" si="6"/>
        <v>0</v>
      </c>
      <c r="L37" s="26">
        <f t="shared" si="6"/>
        <v>44.539218612000006</v>
      </c>
      <c r="M37" s="26">
        <f t="shared" si="6"/>
        <v>84.779927092000008</v>
      </c>
      <c r="N37" s="26">
        <f t="shared" si="6"/>
        <v>87.282788362000005</v>
      </c>
      <c r="O37" s="26">
        <f t="shared" si="6"/>
        <v>961.76757040000007</v>
      </c>
      <c r="P37" s="26">
        <f t="shared" si="6"/>
        <v>1096.7643792000001</v>
      </c>
      <c r="Q37" s="26">
        <f t="shared" si="6"/>
        <v>524.13283664000005</v>
      </c>
      <c r="R37" s="26">
        <f t="shared" si="6"/>
        <v>617.70877014000007</v>
      </c>
      <c r="S37" s="26">
        <f t="shared" si="6"/>
        <v>702.90759350000008</v>
      </c>
      <c r="T37" s="26">
        <f t="shared" si="6"/>
        <v>406.68418181999999</v>
      </c>
      <c r="U37" s="26">
        <f t="shared" si="6"/>
        <v>435.68436520000006</v>
      </c>
      <c r="V37" s="26">
        <f t="shared" si="6"/>
        <v>57.434776182</v>
      </c>
      <c r="W37" s="26">
        <f t="shared" si="6"/>
        <v>60.000201058000002</v>
      </c>
      <c r="X37" s="26">
        <f t="shared" si="6"/>
        <v>66.388409906000007</v>
      </c>
      <c r="Y37" s="26">
        <f t="shared" si="6"/>
        <v>91.005273099999997</v>
      </c>
      <c r="Z37" s="26">
        <f t="shared" si="6"/>
        <v>999.07837820000009</v>
      </c>
      <c r="AA37" s="26">
        <f t="shared" si="6"/>
        <v>734.43296612000006</v>
      </c>
      <c r="AB37" s="26">
        <f t="shared" si="6"/>
        <v>544.55246720000002</v>
      </c>
      <c r="AC37" s="26">
        <f t="shared" si="6"/>
        <v>528.60123862</v>
      </c>
      <c r="AD37" s="26">
        <f t="shared" si="6"/>
        <v>851.81241782000006</v>
      </c>
      <c r="AE37" s="62">
        <f t="shared" si="6"/>
        <v>504.5831364</v>
      </c>
    </row>
    <row r="38" spans="1:31" x14ac:dyDescent="0.3">
      <c r="A38" s="104" t="s">
        <v>11</v>
      </c>
      <c r="B38" s="61">
        <f t="shared" ref="B38:AE38" si="7">B67*0.9058</f>
        <v>135.88829716000001</v>
      </c>
      <c r="C38" s="26">
        <f t="shared" si="7"/>
        <v>26.892142214</v>
      </c>
      <c r="D38" s="26">
        <f t="shared" si="7"/>
        <v>74.796462173999998</v>
      </c>
      <c r="E38" s="26">
        <f t="shared" si="7"/>
        <v>32.556698384000008</v>
      </c>
      <c r="F38" s="26">
        <f t="shared" si="7"/>
        <v>1028.0820942</v>
      </c>
      <c r="G38" s="26">
        <f t="shared" si="7"/>
        <v>437.89424546000004</v>
      </c>
      <c r="H38" s="26">
        <f t="shared" si="7"/>
        <v>430.16460116000002</v>
      </c>
      <c r="I38" s="26">
        <f t="shared" si="7"/>
        <v>316.62501682000004</v>
      </c>
      <c r="J38" s="26">
        <f t="shared" si="7"/>
        <v>69.583130273999998</v>
      </c>
      <c r="K38" s="26">
        <f t="shared" si="7"/>
        <v>0</v>
      </c>
      <c r="L38" s="26">
        <f t="shared" si="7"/>
        <v>30.944727646</v>
      </c>
      <c r="M38" s="26">
        <f t="shared" si="7"/>
        <v>52.635340534000001</v>
      </c>
      <c r="N38" s="26">
        <f t="shared" si="7"/>
        <v>46.807894350000005</v>
      </c>
      <c r="O38" s="26">
        <f t="shared" si="7"/>
        <v>1051.3403208</v>
      </c>
      <c r="P38" s="26">
        <f t="shared" si="7"/>
        <v>1349.2135566000002</v>
      </c>
      <c r="Q38" s="26">
        <f t="shared" si="7"/>
        <v>978.22776800000008</v>
      </c>
      <c r="R38" s="26">
        <f t="shared" si="7"/>
        <v>668.06817042</v>
      </c>
      <c r="S38" s="26">
        <f t="shared" si="7"/>
        <v>533.60152635999998</v>
      </c>
      <c r="T38" s="26">
        <f t="shared" si="7"/>
        <v>398.67826852000002</v>
      </c>
      <c r="U38" s="26">
        <f t="shared" si="7"/>
        <v>494.55638330000005</v>
      </c>
      <c r="V38" s="26">
        <f t="shared" si="7"/>
        <v>82.107808034000016</v>
      </c>
      <c r="W38" s="26">
        <f t="shared" si="7"/>
        <v>97.760095440000001</v>
      </c>
      <c r="X38" s="26">
        <f t="shared" si="7"/>
        <v>80.546480574</v>
      </c>
      <c r="Y38" s="26">
        <f t="shared" si="7"/>
        <v>82.425807239999997</v>
      </c>
      <c r="Z38" s="26">
        <f t="shared" si="7"/>
        <v>1219.6470188000001</v>
      </c>
      <c r="AA38" s="26">
        <f t="shared" si="7"/>
        <v>740.28515876000006</v>
      </c>
      <c r="AB38" s="26">
        <f t="shared" si="7"/>
        <v>793.81775760000005</v>
      </c>
      <c r="AC38" s="26">
        <f t="shared" si="7"/>
        <v>624.27092881999999</v>
      </c>
      <c r="AD38" s="26">
        <f t="shared" si="7"/>
        <v>772.63924780000002</v>
      </c>
      <c r="AE38" s="62">
        <f t="shared" si="7"/>
        <v>622.87880480000001</v>
      </c>
    </row>
    <row r="39" spans="1:31" x14ac:dyDescent="0.3">
      <c r="A39" s="104" t="s">
        <v>12</v>
      </c>
      <c r="B39" s="61">
        <f t="shared" ref="B39:AE39" si="8">B68*0.9058</f>
        <v>166.96267196000002</v>
      </c>
      <c r="C39" s="26">
        <f t="shared" si="8"/>
        <v>42.222263734000002</v>
      </c>
      <c r="D39" s="26">
        <f t="shared" si="8"/>
        <v>14.558452383999999</v>
      </c>
      <c r="E39" s="26">
        <f t="shared" si="8"/>
        <v>24.488937060000001</v>
      </c>
      <c r="F39" s="26">
        <f t="shared" si="8"/>
        <v>1279.3256518000001</v>
      </c>
      <c r="G39" s="26">
        <f t="shared" si="8"/>
        <v>955.1280564000001</v>
      </c>
      <c r="H39" s="26">
        <f t="shared" si="8"/>
        <v>512.80689459999996</v>
      </c>
      <c r="I39" s="26">
        <f t="shared" si="8"/>
        <v>346.57311989999999</v>
      </c>
      <c r="J39" s="26">
        <f t="shared" si="8"/>
        <v>114.13460436</v>
      </c>
      <c r="K39" s="26">
        <f t="shared" si="8"/>
        <v>0</v>
      </c>
      <c r="L39" s="26">
        <f t="shared" si="8"/>
        <v>24.988521992000003</v>
      </c>
      <c r="M39" s="26">
        <f t="shared" si="8"/>
        <v>26.596072425999999</v>
      </c>
      <c r="N39" s="26">
        <f t="shared" si="8"/>
        <v>99.115081660000016</v>
      </c>
      <c r="O39" s="26">
        <f t="shared" si="8"/>
        <v>1534.4007434</v>
      </c>
      <c r="P39" s="26">
        <f t="shared" si="8"/>
        <v>1336.9146042000002</v>
      </c>
      <c r="Q39" s="26">
        <f t="shared" si="8"/>
        <v>774.93581312000003</v>
      </c>
      <c r="R39" s="26">
        <f t="shared" si="8"/>
        <v>717.45175236000011</v>
      </c>
      <c r="S39" s="26">
        <f t="shared" si="8"/>
        <v>698.30486138000003</v>
      </c>
      <c r="T39" s="26">
        <f t="shared" si="8"/>
        <v>553.35883596000008</v>
      </c>
      <c r="U39" s="26">
        <f t="shared" si="8"/>
        <v>490.38680474000006</v>
      </c>
      <c r="V39" s="26">
        <f t="shared" si="8"/>
        <v>33.009009614000007</v>
      </c>
      <c r="W39" s="26">
        <f t="shared" si="8"/>
        <v>95.241880859999995</v>
      </c>
      <c r="X39" s="26">
        <f t="shared" si="8"/>
        <v>176.0671395</v>
      </c>
      <c r="Y39" s="26">
        <f t="shared" si="8"/>
        <v>63.841019508000002</v>
      </c>
      <c r="Z39" s="26">
        <f t="shared" si="8"/>
        <v>1287.4370908000001</v>
      </c>
      <c r="AA39" s="26">
        <f t="shared" si="8"/>
        <v>1006.9207946</v>
      </c>
      <c r="AB39" s="26">
        <f t="shared" si="8"/>
        <v>878.16639708000014</v>
      </c>
      <c r="AC39" s="26">
        <f t="shared" si="8"/>
        <v>755.56364968000003</v>
      </c>
      <c r="AD39" s="26">
        <f t="shared" si="8"/>
        <v>810.95830158000012</v>
      </c>
      <c r="AE39" s="62">
        <f t="shared" si="8"/>
        <v>709.86151068000004</v>
      </c>
    </row>
    <row r="40" spans="1:31" x14ac:dyDescent="0.3">
      <c r="A40" s="104" t="s">
        <v>13</v>
      </c>
      <c r="B40" s="61">
        <f t="shared" ref="B40:AE40" si="9">B69*0.9058</f>
        <v>171.73487925999999</v>
      </c>
      <c r="C40" s="26">
        <f t="shared" si="9"/>
        <v>10.474680258000001</v>
      </c>
      <c r="D40" s="26">
        <f t="shared" si="9"/>
        <v>36.504908482000005</v>
      </c>
      <c r="E40" s="26">
        <f t="shared" si="9"/>
        <v>61.083483510000008</v>
      </c>
      <c r="F40" s="26">
        <f t="shared" si="9"/>
        <v>1226.0301913999999</v>
      </c>
      <c r="G40" s="26">
        <f t="shared" si="9"/>
        <v>744.25310623999997</v>
      </c>
      <c r="H40" s="26">
        <f t="shared" si="9"/>
        <v>480.68079542000004</v>
      </c>
      <c r="I40" s="26">
        <f t="shared" si="9"/>
        <v>283.86920548000001</v>
      </c>
      <c r="J40" s="26">
        <f t="shared" si="9"/>
        <v>82.930627696000002</v>
      </c>
      <c r="K40" s="26">
        <f t="shared" si="9"/>
        <v>0</v>
      </c>
      <c r="L40" s="26">
        <f t="shared" si="9"/>
        <v>35.027711726000007</v>
      </c>
      <c r="M40" s="26">
        <f t="shared" si="9"/>
        <v>45.088921458000002</v>
      </c>
      <c r="N40" s="26">
        <f t="shared" si="9"/>
        <v>106.01374504</v>
      </c>
      <c r="O40" s="26">
        <f t="shared" si="9"/>
        <v>2043.6623368</v>
      </c>
      <c r="P40" s="26">
        <f t="shared" si="9"/>
        <v>1251.8636074000001</v>
      </c>
      <c r="Q40" s="26">
        <f t="shared" si="9"/>
        <v>951.28837020000014</v>
      </c>
      <c r="R40" s="26">
        <f t="shared" si="9"/>
        <v>767.18959268000003</v>
      </c>
      <c r="S40" s="26">
        <f t="shared" si="9"/>
        <v>739.91912498000011</v>
      </c>
      <c r="T40" s="26">
        <f t="shared" si="9"/>
        <v>529.64100644000007</v>
      </c>
      <c r="U40" s="26">
        <f t="shared" si="9"/>
        <v>347.69078652000002</v>
      </c>
      <c r="V40" s="26">
        <f t="shared" si="9"/>
        <v>69.278690894000007</v>
      </c>
      <c r="W40" s="26">
        <f t="shared" si="9"/>
        <v>158.15204594000002</v>
      </c>
      <c r="X40" s="26">
        <f t="shared" si="9"/>
        <v>25.323423426000002</v>
      </c>
      <c r="Y40" s="26">
        <f t="shared" si="9"/>
        <v>39.149020204000003</v>
      </c>
      <c r="Z40" s="26">
        <f t="shared" si="9"/>
        <v>1313.5839136000002</v>
      </c>
      <c r="AA40" s="26">
        <f t="shared" si="9"/>
        <v>986.52942500000006</v>
      </c>
      <c r="AB40" s="26">
        <f t="shared" si="9"/>
        <v>810.40485778000004</v>
      </c>
      <c r="AC40" s="26">
        <f t="shared" si="9"/>
        <v>665.40539016000002</v>
      </c>
      <c r="AD40" s="26">
        <f t="shared" si="9"/>
        <v>702.61710343999994</v>
      </c>
      <c r="AE40" s="62">
        <f t="shared" si="9"/>
        <v>814.59517916000004</v>
      </c>
    </row>
    <row r="41" spans="1:31" x14ac:dyDescent="0.3">
      <c r="A41" s="104" t="s">
        <v>19</v>
      </c>
      <c r="B41" s="61">
        <f t="shared" ref="B41:AE41" si="10">B70*0.9058</f>
        <v>187.28474786000001</v>
      </c>
      <c r="C41" s="26">
        <f t="shared" si="10"/>
        <v>23.688943558000002</v>
      </c>
      <c r="D41" s="26">
        <f t="shared" si="10"/>
        <v>41.312595968000004</v>
      </c>
      <c r="E41" s="26">
        <f t="shared" si="10"/>
        <v>27.312043920000001</v>
      </c>
      <c r="F41" s="26">
        <f t="shared" si="10"/>
        <v>961.23405420000006</v>
      </c>
      <c r="G41" s="26">
        <f t="shared" si="10"/>
        <v>732.86864951999996</v>
      </c>
      <c r="H41" s="26">
        <f t="shared" si="10"/>
        <v>445.03964876000003</v>
      </c>
      <c r="I41" s="26">
        <f t="shared" si="10"/>
        <v>303.15024544000005</v>
      </c>
      <c r="J41" s="26">
        <f t="shared" si="10"/>
        <v>92.372125300000008</v>
      </c>
      <c r="K41" s="26">
        <f t="shared" si="10"/>
        <v>0</v>
      </c>
      <c r="L41" s="26">
        <f t="shared" si="10"/>
        <v>23.953419042</v>
      </c>
      <c r="M41" s="26">
        <f t="shared" si="10"/>
        <v>81.880098972000013</v>
      </c>
      <c r="N41" s="26">
        <f t="shared" si="10"/>
        <v>67.616502604000004</v>
      </c>
      <c r="O41" s="26">
        <f t="shared" si="10"/>
        <v>1256.3400710000001</v>
      </c>
      <c r="P41" s="26">
        <f t="shared" si="10"/>
        <v>1325.4489877999999</v>
      </c>
      <c r="Q41" s="26">
        <f t="shared" si="10"/>
        <v>828.84622114000013</v>
      </c>
      <c r="R41" s="26">
        <f t="shared" si="10"/>
        <v>708.59248488000003</v>
      </c>
      <c r="S41" s="26">
        <f t="shared" si="10"/>
        <v>594.18550646000006</v>
      </c>
      <c r="T41" s="26">
        <f t="shared" si="10"/>
        <v>310.92853120000001</v>
      </c>
      <c r="U41" s="26">
        <f t="shared" si="10"/>
        <v>521.63563662000001</v>
      </c>
      <c r="V41" s="26">
        <f t="shared" si="10"/>
        <v>61.916004290000011</v>
      </c>
      <c r="W41" s="26">
        <f t="shared" si="10"/>
        <v>134.12461398000002</v>
      </c>
      <c r="X41" s="26">
        <f t="shared" si="10"/>
        <v>44.718059764000003</v>
      </c>
      <c r="Y41" s="26">
        <f t="shared" si="10"/>
        <v>88.875402154</v>
      </c>
      <c r="Z41" s="26">
        <f t="shared" si="10"/>
        <v>1189.5128644000001</v>
      </c>
      <c r="AA41" s="26">
        <f t="shared" si="10"/>
        <v>853.46867312000006</v>
      </c>
      <c r="AB41" s="26">
        <f t="shared" si="10"/>
        <v>756.21890540000004</v>
      </c>
      <c r="AC41" s="26">
        <f t="shared" si="10"/>
        <v>669.18275732000006</v>
      </c>
      <c r="AD41" s="26">
        <f t="shared" si="10"/>
        <v>734.35941516000003</v>
      </c>
      <c r="AE41" s="62">
        <f t="shared" si="10"/>
        <v>857.69921202</v>
      </c>
    </row>
    <row r="42" spans="1:31" x14ac:dyDescent="0.3">
      <c r="A42" s="104" t="s">
        <v>14</v>
      </c>
      <c r="B42" s="61">
        <f t="shared" ref="B42:AE42" si="11">B71*0.9058</f>
        <v>130.73357052</v>
      </c>
      <c r="C42" s="26">
        <f t="shared" si="11"/>
        <v>6.8669033146000009</v>
      </c>
      <c r="D42" s="26">
        <f t="shared" si="11"/>
        <v>86.446916122000005</v>
      </c>
      <c r="E42" s="26">
        <f t="shared" si="11"/>
        <v>44.35367454</v>
      </c>
      <c r="F42" s="26">
        <f t="shared" si="11"/>
        <v>1413.1639424</v>
      </c>
      <c r="G42" s="26">
        <f t="shared" si="11"/>
        <v>868.20169127999998</v>
      </c>
      <c r="H42" s="26">
        <f t="shared" si="11"/>
        <v>339.44547028</v>
      </c>
      <c r="I42" s="26">
        <f t="shared" si="11"/>
        <v>240.36988150000002</v>
      </c>
      <c r="J42" s="26">
        <f t="shared" si="11"/>
        <v>99.904214620000005</v>
      </c>
      <c r="K42" s="26">
        <f t="shared" si="11"/>
        <v>0</v>
      </c>
      <c r="L42" s="26">
        <f t="shared" si="11"/>
        <v>84.51303312200001</v>
      </c>
      <c r="M42" s="26">
        <f t="shared" si="11"/>
        <v>47.167225210000005</v>
      </c>
      <c r="N42" s="26">
        <f t="shared" si="11"/>
        <v>28.818099463999999</v>
      </c>
      <c r="O42" s="26">
        <f t="shared" si="11"/>
        <v>2242.4954005999998</v>
      </c>
      <c r="P42" s="26">
        <f t="shared" si="11"/>
        <v>1400.7191562</v>
      </c>
      <c r="Q42" s="26">
        <f t="shared" si="11"/>
        <v>938.68959800000005</v>
      </c>
      <c r="R42" s="26">
        <f t="shared" si="11"/>
        <v>729.97806056000002</v>
      </c>
      <c r="S42" s="26">
        <f t="shared" si="11"/>
        <v>541.58932365999999</v>
      </c>
      <c r="T42" s="26">
        <f t="shared" si="11"/>
        <v>423.55869234000005</v>
      </c>
      <c r="U42" s="26">
        <f t="shared" si="11"/>
        <v>448.58033038000002</v>
      </c>
      <c r="V42" s="26">
        <f t="shared" si="11"/>
        <v>53.430596702000003</v>
      </c>
      <c r="W42" s="26">
        <f t="shared" si="11"/>
        <v>32.052738438000006</v>
      </c>
      <c r="X42" s="26">
        <f t="shared" si="11"/>
        <v>65.421450289999996</v>
      </c>
      <c r="Y42" s="26">
        <f t="shared" si="11"/>
        <v>31.176277300000002</v>
      </c>
      <c r="Z42" s="26">
        <f t="shared" si="11"/>
        <v>1478.9340804000001</v>
      </c>
      <c r="AA42" s="26">
        <f t="shared" si="11"/>
        <v>999.94069980000006</v>
      </c>
      <c r="AB42" s="26">
        <f t="shared" si="11"/>
        <v>794.97075042000006</v>
      </c>
      <c r="AC42" s="26">
        <f t="shared" si="11"/>
        <v>655.15807475999998</v>
      </c>
      <c r="AD42" s="26">
        <f t="shared" si="11"/>
        <v>646.99482399999999</v>
      </c>
      <c r="AE42" s="62">
        <f t="shared" si="11"/>
        <v>729.27996050000002</v>
      </c>
    </row>
    <row r="43" spans="1:31" x14ac:dyDescent="0.3">
      <c r="A43" s="104" t="s">
        <v>15</v>
      </c>
      <c r="B43" s="61">
        <f t="shared" ref="B43:AE43" si="12">B72*0.9058</f>
        <v>164.65007398</v>
      </c>
      <c r="C43" s="26">
        <f t="shared" si="12"/>
        <v>20.391405832</v>
      </c>
      <c r="D43" s="26">
        <f t="shared" si="12"/>
        <v>24.609363170000002</v>
      </c>
      <c r="E43" s="26">
        <f t="shared" si="12"/>
        <v>16.643359418000003</v>
      </c>
      <c r="F43" s="26">
        <f t="shared" si="12"/>
        <v>1145.7536663999999</v>
      </c>
      <c r="G43" s="26">
        <f t="shared" si="12"/>
        <v>618.27018497999995</v>
      </c>
      <c r="H43" s="26">
        <f t="shared" si="12"/>
        <v>513.03742069999998</v>
      </c>
      <c r="I43" s="26">
        <f t="shared" si="12"/>
        <v>308.73721984000002</v>
      </c>
      <c r="J43" s="26">
        <f t="shared" si="12"/>
        <v>76.919675490000003</v>
      </c>
      <c r="K43" s="26">
        <f t="shared" si="12"/>
        <v>0</v>
      </c>
      <c r="L43" s="26">
        <f t="shared" si="12"/>
        <v>55.038065614000004</v>
      </c>
      <c r="M43" s="26">
        <f t="shared" si="12"/>
        <v>64.658830096000003</v>
      </c>
      <c r="N43" s="26">
        <f t="shared" si="12"/>
        <v>29.589116424000004</v>
      </c>
      <c r="O43" s="26">
        <f t="shared" si="12"/>
        <v>1225.293776</v>
      </c>
      <c r="P43" s="26">
        <f t="shared" si="12"/>
        <v>1111.9193190000001</v>
      </c>
      <c r="Q43" s="26">
        <f t="shared" si="12"/>
        <v>822.04239501999996</v>
      </c>
      <c r="R43" s="26">
        <f t="shared" si="12"/>
        <v>675.33241468000006</v>
      </c>
      <c r="S43" s="26">
        <f t="shared" si="12"/>
        <v>560.73539942000002</v>
      </c>
      <c r="T43" s="26">
        <f t="shared" si="12"/>
        <v>364.90071478000004</v>
      </c>
      <c r="U43" s="26">
        <f t="shared" si="12"/>
        <v>389.26320216000005</v>
      </c>
      <c r="V43" s="26">
        <f t="shared" si="12"/>
        <v>39.926948418000002</v>
      </c>
      <c r="W43" s="26">
        <f t="shared" si="12"/>
        <v>17.222491706000003</v>
      </c>
      <c r="X43" s="26">
        <f t="shared" si="12"/>
        <v>89.882407188000002</v>
      </c>
      <c r="Y43" s="26">
        <f t="shared" si="12"/>
        <v>53.814873294000009</v>
      </c>
      <c r="Z43" s="26">
        <f t="shared" si="12"/>
        <v>1288.6843774000001</v>
      </c>
      <c r="AA43" s="26">
        <f t="shared" si="12"/>
        <v>926.58720419999997</v>
      </c>
      <c r="AB43" s="26">
        <f t="shared" si="12"/>
        <v>751.68419886000004</v>
      </c>
      <c r="AC43" s="26">
        <f t="shared" si="12"/>
        <v>763.23360176000006</v>
      </c>
      <c r="AD43" s="26">
        <f t="shared" si="12"/>
        <v>727.46093294000002</v>
      </c>
      <c r="AE43" s="62">
        <f t="shared" si="12"/>
        <v>552.86753004000002</v>
      </c>
    </row>
    <row r="44" spans="1:31" x14ac:dyDescent="0.3">
      <c r="A44" s="104" t="s">
        <v>16</v>
      </c>
      <c r="B44" s="61">
        <f t="shared" ref="B44:AE44" si="13">B73*0.9058</f>
        <v>134.93005134000001</v>
      </c>
      <c r="C44" s="26">
        <f t="shared" si="13"/>
        <v>11.197146338000001</v>
      </c>
      <c r="D44" s="26">
        <f t="shared" si="13"/>
        <v>26.360111526000001</v>
      </c>
      <c r="E44" s="26">
        <f t="shared" si="13"/>
        <v>64.014443975999995</v>
      </c>
      <c r="F44" s="26">
        <f t="shared" si="13"/>
        <v>1014.9489000000001</v>
      </c>
      <c r="G44" s="26">
        <f t="shared" si="13"/>
        <v>533.63395400000002</v>
      </c>
      <c r="H44" s="26">
        <f t="shared" si="13"/>
        <v>492.48971002000002</v>
      </c>
      <c r="I44" s="26">
        <f t="shared" si="13"/>
        <v>435.14912798</v>
      </c>
      <c r="J44" s="26">
        <f t="shared" si="13"/>
        <v>78.183710332000004</v>
      </c>
      <c r="K44" s="26">
        <f t="shared" si="13"/>
        <v>0</v>
      </c>
      <c r="L44" s="26">
        <f t="shared" si="13"/>
        <v>56.427218610000004</v>
      </c>
      <c r="M44" s="26">
        <f t="shared" si="13"/>
        <v>82.112246454000001</v>
      </c>
      <c r="N44" s="26">
        <f t="shared" si="13"/>
        <v>76.959313298000012</v>
      </c>
      <c r="O44" s="26">
        <f t="shared" si="13"/>
        <v>1302.5630450000001</v>
      </c>
      <c r="P44" s="26">
        <f t="shared" si="13"/>
        <v>1264.4859304000001</v>
      </c>
      <c r="Q44" s="26">
        <f t="shared" si="13"/>
        <v>880.75598869999999</v>
      </c>
      <c r="R44" s="26">
        <f t="shared" si="13"/>
        <v>749.91942872000004</v>
      </c>
      <c r="S44" s="26">
        <f t="shared" si="13"/>
        <v>600.29612383999995</v>
      </c>
      <c r="T44" s="26">
        <f t="shared" si="13"/>
        <v>468.66961567999999</v>
      </c>
      <c r="U44" s="26">
        <f t="shared" si="13"/>
        <v>495.85828964000001</v>
      </c>
      <c r="V44" s="26">
        <f t="shared" si="13"/>
        <v>11.684068186000001</v>
      </c>
      <c r="W44" s="26">
        <f t="shared" si="13"/>
        <v>37.338751730000006</v>
      </c>
      <c r="X44" s="26">
        <f t="shared" si="13"/>
        <v>26.473562976</v>
      </c>
      <c r="Y44" s="26">
        <f t="shared" si="13"/>
        <v>97.695602480000005</v>
      </c>
      <c r="Z44" s="26">
        <f t="shared" si="13"/>
        <v>1255.0556466</v>
      </c>
      <c r="AA44" s="26">
        <f t="shared" si="13"/>
        <v>863.90973914000006</v>
      </c>
      <c r="AB44" s="26">
        <f t="shared" si="13"/>
        <v>648.24473741999998</v>
      </c>
      <c r="AC44" s="26">
        <f t="shared" si="13"/>
        <v>688.57394256000009</v>
      </c>
      <c r="AD44" s="26">
        <f t="shared" si="13"/>
        <v>697.45712316000004</v>
      </c>
      <c r="AE44" s="62">
        <f t="shared" si="13"/>
        <v>558.28022852000004</v>
      </c>
    </row>
    <row r="45" spans="1:31" x14ac:dyDescent="0.3">
      <c r="A45" s="104" t="s">
        <v>17</v>
      </c>
      <c r="B45" s="61">
        <f t="shared" ref="B45:AE45" si="14">B74*0.9058</f>
        <v>175.85083446000002</v>
      </c>
      <c r="C45" s="26">
        <f t="shared" si="14"/>
        <v>7.6455434873999994</v>
      </c>
      <c r="D45" s="26">
        <f t="shared" si="14"/>
        <v>15.30054715</v>
      </c>
      <c r="E45" s="26">
        <f t="shared" si="14"/>
        <v>24.900369536000003</v>
      </c>
      <c r="F45" s="26">
        <f t="shared" si="14"/>
        <v>1068.3557738000002</v>
      </c>
      <c r="G45" s="26">
        <f t="shared" si="14"/>
        <v>822.81223444</v>
      </c>
      <c r="H45" s="26">
        <f t="shared" si="14"/>
        <v>467.03673002000005</v>
      </c>
      <c r="I45" s="26">
        <f t="shared" si="14"/>
        <v>332.89472467999997</v>
      </c>
      <c r="J45" s="26">
        <f t="shared" si="14"/>
        <v>67.621520736000008</v>
      </c>
      <c r="K45" s="26">
        <f t="shared" si="14"/>
        <v>0</v>
      </c>
      <c r="L45" s="26">
        <f t="shared" si="14"/>
        <v>65.223388061999998</v>
      </c>
      <c r="M45" s="26">
        <f t="shared" si="14"/>
        <v>129.62278798000003</v>
      </c>
      <c r="N45" s="26">
        <f t="shared" si="14"/>
        <v>111.35687808000002</v>
      </c>
      <c r="O45" s="26">
        <f t="shared" si="14"/>
        <v>1820.3509338000001</v>
      </c>
      <c r="P45" s="26">
        <f t="shared" si="14"/>
        <v>1459.9539472000001</v>
      </c>
      <c r="Q45" s="26">
        <f t="shared" si="14"/>
        <v>834.37042360000009</v>
      </c>
      <c r="R45" s="26">
        <f t="shared" si="14"/>
        <v>787.32724770000004</v>
      </c>
      <c r="S45" s="26">
        <f t="shared" si="14"/>
        <v>631.07901219999997</v>
      </c>
      <c r="T45" s="26">
        <f t="shared" si="14"/>
        <v>440.31608291999999</v>
      </c>
      <c r="U45" s="26">
        <f t="shared" si="14"/>
        <v>554.82061599999997</v>
      </c>
      <c r="V45" s="26">
        <f t="shared" si="14"/>
        <v>27.459598740000001</v>
      </c>
      <c r="W45" s="26">
        <f t="shared" si="14"/>
        <v>59.619393679999995</v>
      </c>
      <c r="X45" s="26">
        <f t="shared" si="14"/>
        <v>32.113037544000001</v>
      </c>
      <c r="Y45" s="26">
        <f t="shared" si="14"/>
        <v>41.273030624</v>
      </c>
      <c r="Z45" s="26">
        <f t="shared" si="14"/>
        <v>1116.2680648</v>
      </c>
      <c r="AA45" s="26">
        <f t="shared" si="14"/>
        <v>795.04520718000003</v>
      </c>
      <c r="AB45" s="26">
        <f t="shared" si="14"/>
        <v>900.30288096000004</v>
      </c>
      <c r="AC45" s="26">
        <f t="shared" si="14"/>
        <v>552.75176880000004</v>
      </c>
      <c r="AD45" s="26">
        <f t="shared" si="14"/>
        <v>721.52468206000003</v>
      </c>
      <c r="AE45" s="62">
        <f t="shared" si="14"/>
        <v>702.04545306</v>
      </c>
    </row>
    <row r="46" spans="1:31" x14ac:dyDescent="0.3">
      <c r="A46" s="104" t="s">
        <v>20</v>
      </c>
      <c r="B46" s="61">
        <f t="shared" ref="B46:AE46" si="15">B75*0.9058</f>
        <v>115.31024218</v>
      </c>
      <c r="C46" s="26">
        <f t="shared" si="15"/>
        <v>10.403058652</v>
      </c>
      <c r="D46" s="26">
        <f t="shared" si="15"/>
        <v>26.610393124000002</v>
      </c>
      <c r="E46" s="26">
        <f t="shared" si="15"/>
        <v>56.411919648000001</v>
      </c>
      <c r="F46" s="26">
        <f t="shared" si="15"/>
        <v>811.28475190000006</v>
      </c>
      <c r="G46" s="26">
        <f t="shared" si="15"/>
        <v>493.40828180000005</v>
      </c>
      <c r="H46" s="26">
        <f t="shared" si="15"/>
        <v>434.18508503999999</v>
      </c>
      <c r="I46" s="26">
        <f t="shared" si="15"/>
        <v>303.80531999999999</v>
      </c>
      <c r="J46" s="26">
        <f t="shared" si="15"/>
        <v>77.356669642</v>
      </c>
      <c r="K46" s="26">
        <f t="shared" si="15"/>
        <v>0</v>
      </c>
      <c r="L46" s="26">
        <f t="shared" si="15"/>
        <v>46.213834478000003</v>
      </c>
      <c r="M46" s="26">
        <f t="shared" si="15"/>
        <v>44.569001316000005</v>
      </c>
      <c r="N46" s="26">
        <f t="shared" si="15"/>
        <v>24.92702723</v>
      </c>
      <c r="O46" s="26">
        <f t="shared" si="15"/>
        <v>1276.6444838000002</v>
      </c>
      <c r="P46" s="26">
        <f t="shared" si="15"/>
        <v>1104.5452012000001</v>
      </c>
      <c r="Q46" s="26">
        <f t="shared" si="15"/>
        <v>689.18445176000012</v>
      </c>
      <c r="R46" s="26">
        <f t="shared" si="15"/>
        <v>572.12510978</v>
      </c>
      <c r="S46" s="26">
        <f t="shared" si="15"/>
        <v>590.83821314000011</v>
      </c>
      <c r="T46" s="26">
        <f t="shared" si="15"/>
        <v>309.64338215999999</v>
      </c>
      <c r="U46" s="26">
        <f t="shared" si="15"/>
        <v>401.40970842000002</v>
      </c>
      <c r="V46" s="26">
        <f t="shared" si="15"/>
        <v>51.423525062000003</v>
      </c>
      <c r="W46" s="26">
        <f t="shared" si="15"/>
        <v>22.373260000000002</v>
      </c>
      <c r="X46" s="26">
        <f t="shared" si="15"/>
        <v>54.676189456000003</v>
      </c>
      <c r="Y46" s="26">
        <f t="shared" si="15"/>
        <v>32.942378966000007</v>
      </c>
      <c r="Z46" s="26">
        <f t="shared" si="15"/>
        <v>1085.4011182000002</v>
      </c>
      <c r="AA46" s="26">
        <f t="shared" si="15"/>
        <v>683.39539337999997</v>
      </c>
      <c r="AB46" s="26">
        <f t="shared" si="15"/>
        <v>692.27205221999998</v>
      </c>
      <c r="AC46" s="26">
        <f t="shared" si="15"/>
        <v>648.07589629999995</v>
      </c>
      <c r="AD46" s="26">
        <f t="shared" si="15"/>
        <v>623.70253932000003</v>
      </c>
      <c r="AE46" s="62">
        <f t="shared" si="15"/>
        <v>650.16204428000003</v>
      </c>
    </row>
    <row r="47" spans="1:31" x14ac:dyDescent="0.3">
      <c r="A47" s="104" t="s">
        <v>21</v>
      </c>
      <c r="B47" s="61">
        <f t="shared" ref="B47:AE47" si="16">B76*0.9058</f>
        <v>236.73825756000002</v>
      </c>
      <c r="C47" s="26">
        <f t="shared" si="16"/>
        <v>43.362901442000002</v>
      </c>
      <c r="D47" s="26">
        <f t="shared" si="16"/>
        <v>40.81136248</v>
      </c>
      <c r="E47" s="26">
        <f t="shared" si="16"/>
        <v>64.719210724000007</v>
      </c>
      <c r="F47" s="26">
        <f t="shared" si="16"/>
        <v>1465.8969010000001</v>
      </c>
      <c r="G47" s="26">
        <f t="shared" si="16"/>
        <v>1036.2768668000001</v>
      </c>
      <c r="H47" s="26">
        <f t="shared" si="16"/>
        <v>743.03571104000002</v>
      </c>
      <c r="I47" s="26">
        <f t="shared" si="16"/>
        <v>467.16327027999995</v>
      </c>
      <c r="J47" s="26">
        <f t="shared" si="16"/>
        <v>118.00843922000001</v>
      </c>
      <c r="K47" s="26">
        <f t="shared" si="16"/>
        <v>0</v>
      </c>
      <c r="L47" s="26">
        <f t="shared" si="16"/>
        <v>52.668864192000001</v>
      </c>
      <c r="M47" s="26">
        <f t="shared" si="16"/>
        <v>116.61314490000001</v>
      </c>
      <c r="N47" s="26">
        <f t="shared" si="16"/>
        <v>130.73094370000001</v>
      </c>
      <c r="O47" s="26">
        <f t="shared" si="16"/>
        <v>2926.5727707999999</v>
      </c>
      <c r="P47" s="26">
        <f t="shared" si="16"/>
        <v>2119.2730860000001</v>
      </c>
      <c r="Q47" s="26">
        <f t="shared" si="16"/>
        <v>1161.8769064000001</v>
      </c>
      <c r="R47" s="26">
        <f t="shared" si="16"/>
        <v>1016.7822391999999</v>
      </c>
      <c r="S47" s="26">
        <f t="shared" si="16"/>
        <v>672.81420009999999</v>
      </c>
      <c r="T47" s="26">
        <f t="shared" si="16"/>
        <v>538.34130602000005</v>
      </c>
      <c r="U47" s="26">
        <f t="shared" si="16"/>
        <v>707.87110576000009</v>
      </c>
      <c r="V47" s="26">
        <f t="shared" si="16"/>
        <v>65.28253680200001</v>
      </c>
      <c r="W47" s="26">
        <f t="shared" si="16"/>
        <v>154.51824808000001</v>
      </c>
      <c r="X47" s="26">
        <f t="shared" si="16"/>
        <v>114.74547588000001</v>
      </c>
      <c r="Y47" s="26">
        <f t="shared" si="16"/>
        <v>82.799830176</v>
      </c>
      <c r="Z47" s="26">
        <f t="shared" si="16"/>
        <v>1908.0658884000002</v>
      </c>
      <c r="AA47" s="26">
        <f t="shared" si="16"/>
        <v>1188.9639496000002</v>
      </c>
      <c r="AB47" s="26">
        <f t="shared" si="16"/>
        <v>1252.2041882000001</v>
      </c>
      <c r="AC47" s="26">
        <f t="shared" si="16"/>
        <v>971.43517380000003</v>
      </c>
      <c r="AD47" s="26">
        <f t="shared" si="16"/>
        <v>978.97595880000006</v>
      </c>
      <c r="AE47" s="62">
        <f t="shared" si="16"/>
        <v>781.21753612000009</v>
      </c>
    </row>
    <row r="48" spans="1:31" x14ac:dyDescent="0.3">
      <c r="A48" s="104" t="s">
        <v>22</v>
      </c>
      <c r="B48" s="61">
        <f t="shared" ref="B48:AE48" si="17">B77*0.9058</f>
        <v>202.11830982000001</v>
      </c>
      <c r="C48" s="26">
        <f t="shared" si="17"/>
        <v>55.466916624000007</v>
      </c>
      <c r="D48" s="26">
        <f t="shared" si="17"/>
        <v>46.384296980000002</v>
      </c>
      <c r="E48" s="26">
        <f t="shared" si="17"/>
        <v>86.382088016000012</v>
      </c>
      <c r="F48" s="26">
        <f t="shared" si="17"/>
        <v>1309.7188650000001</v>
      </c>
      <c r="G48" s="26">
        <f t="shared" si="17"/>
        <v>927.15061180000009</v>
      </c>
      <c r="H48" s="26">
        <f t="shared" si="17"/>
        <v>515.08117723999999</v>
      </c>
      <c r="I48" s="26">
        <f t="shared" si="17"/>
        <v>486.12057732</v>
      </c>
      <c r="J48" s="26">
        <f t="shared" si="17"/>
        <v>121.23154736000001</v>
      </c>
      <c r="K48" s="26">
        <f t="shared" si="17"/>
        <v>0</v>
      </c>
      <c r="L48" s="26">
        <f t="shared" si="17"/>
        <v>47.964410732000005</v>
      </c>
      <c r="M48" s="26">
        <f t="shared" si="17"/>
        <v>112.29465282</v>
      </c>
      <c r="N48" s="26">
        <f t="shared" si="17"/>
        <v>74.883681655999993</v>
      </c>
      <c r="O48" s="26">
        <f t="shared" si="17"/>
        <v>1662.2000654000001</v>
      </c>
      <c r="P48" s="26">
        <f t="shared" si="17"/>
        <v>1611.6129470000001</v>
      </c>
      <c r="Q48" s="26">
        <f t="shared" si="17"/>
        <v>788.72217969999997</v>
      </c>
      <c r="R48" s="26">
        <f t="shared" si="17"/>
        <v>761.04192808000005</v>
      </c>
      <c r="S48" s="26">
        <f t="shared" si="17"/>
        <v>759.01302666000004</v>
      </c>
      <c r="T48" s="26">
        <f t="shared" si="17"/>
        <v>490.33553646000007</v>
      </c>
      <c r="U48" s="26">
        <f t="shared" si="17"/>
        <v>570.38814769999999</v>
      </c>
      <c r="V48" s="26">
        <f t="shared" si="17"/>
        <v>51.124429902000003</v>
      </c>
      <c r="W48" s="26">
        <f t="shared" si="17"/>
        <v>134.88503308</v>
      </c>
      <c r="X48" s="26">
        <f t="shared" si="17"/>
        <v>57.368933580000004</v>
      </c>
      <c r="Y48" s="26">
        <f t="shared" si="17"/>
        <v>172.41377636000001</v>
      </c>
      <c r="Z48" s="26">
        <f t="shared" si="17"/>
        <v>1760.2719372000001</v>
      </c>
      <c r="AA48" s="26">
        <f t="shared" si="17"/>
        <v>1176.0173502</v>
      </c>
      <c r="AB48" s="26">
        <f t="shared" si="17"/>
        <v>1042.6355828000001</v>
      </c>
      <c r="AC48" s="26">
        <f t="shared" si="17"/>
        <v>721.08690892000004</v>
      </c>
      <c r="AD48" s="26">
        <f t="shared" si="17"/>
        <v>744.42593288000012</v>
      </c>
      <c r="AE48" s="62">
        <f t="shared" si="17"/>
        <v>673.43159337999998</v>
      </c>
    </row>
    <row r="49" spans="1:31" x14ac:dyDescent="0.3">
      <c r="A49" s="104" t="s">
        <v>23</v>
      </c>
      <c r="B49" s="61">
        <f t="shared" ref="B49:AE49" si="18">B78*0.9058</f>
        <v>205.89857554</v>
      </c>
      <c r="C49" s="26">
        <f t="shared" si="18"/>
        <v>45.289085142000005</v>
      </c>
      <c r="D49" s="26">
        <f t="shared" si="18"/>
        <v>48.46632357</v>
      </c>
      <c r="E49" s="26">
        <f t="shared" si="18"/>
        <v>27.417306937999999</v>
      </c>
      <c r="F49" s="26">
        <f t="shared" si="18"/>
        <v>1020.2134096</v>
      </c>
      <c r="G49" s="26">
        <f t="shared" si="18"/>
        <v>644.42262374000006</v>
      </c>
      <c r="H49" s="26">
        <f t="shared" si="18"/>
        <v>519.30573786000002</v>
      </c>
      <c r="I49" s="26">
        <f t="shared" si="18"/>
        <v>345.95400560000002</v>
      </c>
      <c r="J49" s="26">
        <f t="shared" si="18"/>
        <v>105.7285992</v>
      </c>
      <c r="K49" s="26">
        <f t="shared" si="18"/>
        <v>0</v>
      </c>
      <c r="L49" s="26">
        <f t="shared" si="18"/>
        <v>109.29799468</v>
      </c>
      <c r="M49" s="26">
        <f t="shared" si="18"/>
        <v>83.455058722000004</v>
      </c>
      <c r="N49" s="26">
        <f t="shared" si="18"/>
        <v>124.50239116</v>
      </c>
      <c r="O49" s="26">
        <f t="shared" si="18"/>
        <v>1379.2661889999999</v>
      </c>
      <c r="P49" s="26">
        <f t="shared" si="18"/>
        <v>1179.0599324000002</v>
      </c>
      <c r="Q49" s="26">
        <f t="shared" si="18"/>
        <v>1025.3465782000001</v>
      </c>
      <c r="R49" s="26">
        <f t="shared" si="18"/>
        <v>759.10605232</v>
      </c>
      <c r="S49" s="26">
        <f t="shared" si="18"/>
        <v>637.44751083999995</v>
      </c>
      <c r="T49" s="26">
        <f t="shared" si="18"/>
        <v>499.65540324</v>
      </c>
      <c r="U49" s="26">
        <f t="shared" si="18"/>
        <v>537.89547126000002</v>
      </c>
      <c r="V49" s="26">
        <f t="shared" si="18"/>
        <v>54.105761906000005</v>
      </c>
      <c r="W49" s="26">
        <f t="shared" si="18"/>
        <v>127.17477290000001</v>
      </c>
      <c r="X49" s="26">
        <f t="shared" si="18"/>
        <v>62.817229999999995</v>
      </c>
      <c r="Y49" s="26">
        <f t="shared" si="18"/>
        <v>101.28673716</v>
      </c>
      <c r="Z49" s="26">
        <f t="shared" si="18"/>
        <v>1355.6719106</v>
      </c>
      <c r="AA49" s="26">
        <f t="shared" si="18"/>
        <v>1082.9663278</v>
      </c>
      <c r="AB49" s="26">
        <f t="shared" si="18"/>
        <v>837.47831398000005</v>
      </c>
      <c r="AC49" s="26">
        <f t="shared" si="18"/>
        <v>761.40062488000012</v>
      </c>
      <c r="AD49" s="26">
        <f t="shared" si="18"/>
        <v>749.81055156000002</v>
      </c>
      <c r="AE49" s="62">
        <f t="shared" si="18"/>
        <v>960.30742080000005</v>
      </c>
    </row>
    <row r="50" spans="1:31" x14ac:dyDescent="0.3">
      <c r="A50" s="104" t="s">
        <v>24</v>
      </c>
      <c r="B50" s="61">
        <f t="shared" ref="B50:AE50" si="19">B79*0.9058</f>
        <v>159.63003979999999</v>
      </c>
      <c r="C50" s="26">
        <f t="shared" si="19"/>
        <v>54.714477622000004</v>
      </c>
      <c r="D50" s="26">
        <f t="shared" si="19"/>
        <v>88.91455083000001</v>
      </c>
      <c r="E50" s="26">
        <f t="shared" si="19"/>
        <v>61.338955342000006</v>
      </c>
      <c r="F50" s="26">
        <f t="shared" si="19"/>
        <v>1265.8228912</v>
      </c>
      <c r="G50" s="26">
        <f t="shared" si="19"/>
        <v>436.36181302</v>
      </c>
      <c r="H50" s="26">
        <f t="shared" si="19"/>
        <v>537.69547061999992</v>
      </c>
      <c r="I50" s="26">
        <f t="shared" si="19"/>
        <v>314.01903022000005</v>
      </c>
      <c r="J50" s="26">
        <f t="shared" si="19"/>
        <v>69.009224452000012</v>
      </c>
      <c r="K50" s="26">
        <f t="shared" si="19"/>
        <v>0</v>
      </c>
      <c r="L50" s="26">
        <f t="shared" si="19"/>
        <v>63.333327666000002</v>
      </c>
      <c r="M50" s="26">
        <f t="shared" si="19"/>
        <v>158.22278892000003</v>
      </c>
      <c r="N50" s="26">
        <f t="shared" si="19"/>
        <v>83.173517966000006</v>
      </c>
      <c r="O50" s="26">
        <f t="shared" si="19"/>
        <v>1251.5819036</v>
      </c>
      <c r="P50" s="26">
        <f t="shared" si="19"/>
        <v>1348.0323934</v>
      </c>
      <c r="Q50" s="26">
        <f t="shared" si="19"/>
        <v>794.33134619999998</v>
      </c>
      <c r="R50" s="26">
        <f t="shared" si="19"/>
        <v>812.55486466000002</v>
      </c>
      <c r="S50" s="26">
        <f t="shared" si="19"/>
        <v>477.48323084000003</v>
      </c>
      <c r="T50" s="26">
        <f t="shared" si="19"/>
        <v>408.00058096000004</v>
      </c>
      <c r="U50" s="26">
        <f t="shared" si="19"/>
        <v>400.64131828000001</v>
      </c>
      <c r="V50" s="26">
        <f t="shared" si="19"/>
        <v>77.496398350000007</v>
      </c>
      <c r="W50" s="26">
        <f t="shared" si="19"/>
        <v>189.46863166</v>
      </c>
      <c r="X50" s="26">
        <f t="shared" si="19"/>
        <v>107.52697452000001</v>
      </c>
      <c r="Y50" s="26">
        <f t="shared" si="19"/>
        <v>120.68734272000002</v>
      </c>
      <c r="Z50" s="26">
        <f t="shared" si="19"/>
        <v>1028.0820942</v>
      </c>
      <c r="AA50" s="26">
        <f t="shared" si="19"/>
        <v>846.99129731999994</v>
      </c>
      <c r="AB50" s="26">
        <f t="shared" si="19"/>
        <v>833.83781320000003</v>
      </c>
      <c r="AC50" s="26">
        <f t="shared" si="19"/>
        <v>805.18989543999999</v>
      </c>
      <c r="AD50" s="26">
        <f t="shared" si="19"/>
        <v>954.73765660000004</v>
      </c>
      <c r="AE50" s="62">
        <f t="shared" si="19"/>
        <v>661.83916497999996</v>
      </c>
    </row>
    <row r="51" spans="1:31" x14ac:dyDescent="0.3">
      <c r="A51" s="104" t="s">
        <v>25</v>
      </c>
      <c r="B51" s="61">
        <f t="shared" ref="B51:AE51" si="20">B80*0.9058</f>
        <v>141.43994536000002</v>
      </c>
      <c r="C51" s="26">
        <f t="shared" si="20"/>
        <v>49.979462470000001</v>
      </c>
      <c r="D51" s="26">
        <f t="shared" si="20"/>
        <v>87.203404050000003</v>
      </c>
      <c r="E51" s="26">
        <f t="shared" si="20"/>
        <v>43.625565326</v>
      </c>
      <c r="F51" s="26">
        <f t="shared" si="20"/>
        <v>1038.7442660000002</v>
      </c>
      <c r="G51" s="26">
        <f t="shared" si="20"/>
        <v>750.34624168000005</v>
      </c>
      <c r="H51" s="26">
        <f t="shared" si="20"/>
        <v>409.19333840000002</v>
      </c>
      <c r="I51" s="26">
        <f t="shared" si="20"/>
        <v>355.36110092000001</v>
      </c>
      <c r="J51" s="26">
        <f t="shared" si="20"/>
        <v>79.443107478000002</v>
      </c>
      <c r="K51" s="26">
        <f t="shared" si="20"/>
        <v>0</v>
      </c>
      <c r="L51" s="26">
        <f t="shared" si="20"/>
        <v>91.767232059999998</v>
      </c>
      <c r="M51" s="26">
        <f t="shared" si="20"/>
        <v>210.71507646000001</v>
      </c>
      <c r="N51" s="26">
        <f t="shared" si="20"/>
        <v>168.05017544</v>
      </c>
      <c r="O51" s="26">
        <f t="shared" si="20"/>
        <v>999.48598820000018</v>
      </c>
      <c r="P51" s="26">
        <f t="shared" si="20"/>
        <v>939.25662879999993</v>
      </c>
      <c r="Q51" s="26">
        <f t="shared" si="20"/>
        <v>542.49294974000009</v>
      </c>
      <c r="R51" s="26">
        <f t="shared" si="20"/>
        <v>873.62480646000006</v>
      </c>
      <c r="S51" s="26">
        <f t="shared" si="20"/>
        <v>661.56959890000007</v>
      </c>
      <c r="T51" s="26">
        <f t="shared" si="20"/>
        <v>403.45554830000003</v>
      </c>
      <c r="U51" s="26">
        <f t="shared" si="20"/>
        <v>418.21003392000006</v>
      </c>
      <c r="V51" s="26">
        <f t="shared" si="20"/>
        <v>100.51698832000001</v>
      </c>
      <c r="W51" s="26">
        <f t="shared" si="20"/>
        <v>282.65950958000002</v>
      </c>
      <c r="X51" s="26">
        <f t="shared" si="20"/>
        <v>87.290877156000008</v>
      </c>
      <c r="Y51" s="26">
        <f t="shared" si="20"/>
        <v>115.88153024</v>
      </c>
      <c r="Z51" s="26">
        <f t="shared" si="20"/>
        <v>1212.9241712</v>
      </c>
      <c r="AA51" s="26">
        <f t="shared" si="20"/>
        <v>1009.0421782000001</v>
      </c>
      <c r="AB51" s="26">
        <f t="shared" si="20"/>
        <v>692.28210660000013</v>
      </c>
      <c r="AC51" s="26">
        <f t="shared" si="20"/>
        <v>746.15619203999995</v>
      </c>
      <c r="AD51" s="26">
        <f t="shared" si="20"/>
        <v>852.00127712000005</v>
      </c>
      <c r="AE51" s="62">
        <f t="shared" si="20"/>
        <v>590.88105747999998</v>
      </c>
    </row>
    <row r="52" spans="1:31" x14ac:dyDescent="0.3">
      <c r="A52" s="104" t="s">
        <v>26</v>
      </c>
      <c r="B52" s="61">
        <f t="shared" ref="B52:AE52" si="21">B81*0.9058</f>
        <v>176.81949698000003</v>
      </c>
      <c r="C52" s="26">
        <f t="shared" si="21"/>
        <v>42.770961141999997</v>
      </c>
      <c r="D52" s="26">
        <f t="shared" si="21"/>
        <v>53.427000676000006</v>
      </c>
      <c r="E52" s="26">
        <f t="shared" si="21"/>
        <v>26.077619680000002</v>
      </c>
      <c r="F52" s="26">
        <f t="shared" si="21"/>
        <v>895.29996640000002</v>
      </c>
      <c r="G52" s="26">
        <f t="shared" si="21"/>
        <v>591.17209102000004</v>
      </c>
      <c r="H52" s="26">
        <f t="shared" si="21"/>
        <v>363.98594736000001</v>
      </c>
      <c r="I52" s="26">
        <f t="shared" si="21"/>
        <v>235.23154984000001</v>
      </c>
      <c r="J52" s="26">
        <f t="shared" si="21"/>
        <v>84.114535470000007</v>
      </c>
      <c r="K52" s="26">
        <f t="shared" si="21"/>
        <v>0</v>
      </c>
      <c r="L52" s="26">
        <f t="shared" si="21"/>
        <v>34.422999646000001</v>
      </c>
      <c r="M52" s="26">
        <f t="shared" si="21"/>
        <v>22.458332736000003</v>
      </c>
      <c r="N52" s="26">
        <f t="shared" si="21"/>
        <v>86.175167064000007</v>
      </c>
      <c r="O52" s="26">
        <f t="shared" si="21"/>
        <v>1094.3015090000001</v>
      </c>
      <c r="P52" s="26">
        <f t="shared" si="21"/>
        <v>1444.0100556</v>
      </c>
      <c r="Q52" s="26">
        <f t="shared" si="21"/>
        <v>919.88881320000007</v>
      </c>
      <c r="R52" s="26">
        <f t="shared" si="21"/>
        <v>618.50614588000008</v>
      </c>
      <c r="S52" s="26">
        <f t="shared" si="21"/>
        <v>554.76626800000008</v>
      </c>
      <c r="T52" s="26">
        <f t="shared" si="21"/>
        <v>441.96020050000004</v>
      </c>
      <c r="U52" s="26">
        <f t="shared" si="21"/>
        <v>403.73525934000003</v>
      </c>
      <c r="V52" s="26">
        <f t="shared" si="21"/>
        <v>84.991938640000001</v>
      </c>
      <c r="W52" s="26">
        <f t="shared" si="21"/>
        <v>86.71181733200001</v>
      </c>
      <c r="X52" s="26">
        <f t="shared" si="21"/>
        <v>28.274619464000001</v>
      </c>
      <c r="Y52" s="26">
        <f t="shared" si="21"/>
        <v>86.357513662000002</v>
      </c>
      <c r="Z52" s="26">
        <f t="shared" si="21"/>
        <v>1066.8910952000001</v>
      </c>
      <c r="AA52" s="26">
        <f t="shared" si="21"/>
        <v>782.87859216000004</v>
      </c>
      <c r="AB52" s="26">
        <f t="shared" si="21"/>
        <v>771.25708758000007</v>
      </c>
      <c r="AC52" s="26">
        <f t="shared" si="21"/>
        <v>777.21734216000004</v>
      </c>
      <c r="AD52" s="26">
        <f t="shared" si="21"/>
        <v>684.57365802000004</v>
      </c>
      <c r="AE52" s="62">
        <f t="shared" si="21"/>
        <v>749.86544304000006</v>
      </c>
    </row>
    <row r="53" spans="1:31" x14ac:dyDescent="0.3">
      <c r="A53" s="104" t="s">
        <v>27</v>
      </c>
      <c r="B53" s="61">
        <f t="shared" ref="B53:AE53" si="22">B82*0.9058</f>
        <v>199.17527504</v>
      </c>
      <c r="C53" s="26">
        <f t="shared" si="22"/>
        <v>32.250211896000003</v>
      </c>
      <c r="D53" s="26">
        <f t="shared" si="22"/>
        <v>44.870243221999999</v>
      </c>
      <c r="E53" s="26">
        <f t="shared" si="22"/>
        <v>53.501611422000003</v>
      </c>
      <c r="F53" s="26">
        <f t="shared" si="22"/>
        <v>1154.6939124</v>
      </c>
      <c r="G53" s="26">
        <f t="shared" si="22"/>
        <v>864.08002954000006</v>
      </c>
      <c r="H53" s="26">
        <f t="shared" si="22"/>
        <v>622.6463765200001</v>
      </c>
      <c r="I53" s="26">
        <f t="shared" si="22"/>
        <v>415.51899270000001</v>
      </c>
      <c r="J53" s="26">
        <f t="shared" si="22"/>
        <v>149.84794328000001</v>
      </c>
      <c r="K53" s="26">
        <f t="shared" si="22"/>
        <v>0</v>
      </c>
      <c r="L53" s="26">
        <f t="shared" si="22"/>
        <v>42.993479970000003</v>
      </c>
      <c r="M53" s="26">
        <f t="shared" si="22"/>
        <v>96.582646020000013</v>
      </c>
      <c r="N53" s="26">
        <f t="shared" si="22"/>
        <v>58.609580665999999</v>
      </c>
      <c r="O53" s="26">
        <f t="shared" si="22"/>
        <v>2710.6046884000002</v>
      </c>
      <c r="P53" s="26">
        <f t="shared" si="22"/>
        <v>1937.5596422000003</v>
      </c>
      <c r="Q53" s="26">
        <f t="shared" si="22"/>
        <v>834.64823246000003</v>
      </c>
      <c r="R53" s="26">
        <f t="shared" si="22"/>
        <v>842.07370911999999</v>
      </c>
      <c r="S53" s="26">
        <f t="shared" si="22"/>
        <v>732.54228978000003</v>
      </c>
      <c r="T53" s="26">
        <f t="shared" si="22"/>
        <v>663.83110976</v>
      </c>
      <c r="U53" s="26">
        <f t="shared" si="22"/>
        <v>675.66484328000001</v>
      </c>
      <c r="V53" s="26">
        <f t="shared" si="22"/>
        <v>66.91538623000001</v>
      </c>
      <c r="W53" s="26">
        <f t="shared" si="22"/>
        <v>70.468178396000013</v>
      </c>
      <c r="X53" s="26">
        <f t="shared" si="22"/>
        <v>34.971642706000004</v>
      </c>
      <c r="Y53" s="26">
        <f t="shared" si="22"/>
        <v>41.869228184000001</v>
      </c>
      <c r="Z53" s="26">
        <f t="shared" si="22"/>
        <v>1675.6937680000001</v>
      </c>
      <c r="AA53" s="26">
        <f t="shared" si="22"/>
        <v>1296.6925552000002</v>
      </c>
      <c r="AB53" s="26">
        <f t="shared" si="22"/>
        <v>1083.8313668000001</v>
      </c>
      <c r="AC53" s="26">
        <f t="shared" si="22"/>
        <v>889.74442326000008</v>
      </c>
      <c r="AD53" s="26">
        <f t="shared" si="22"/>
        <v>853.98805884000001</v>
      </c>
      <c r="AE53" s="62">
        <f t="shared" si="22"/>
        <v>894.37550692000002</v>
      </c>
    </row>
    <row r="54" spans="1:31" x14ac:dyDescent="0.3">
      <c r="A54" s="104" t="s">
        <v>28</v>
      </c>
      <c r="B54" s="61">
        <f t="shared" ref="B54:AE54" si="23">B83*0.9058</f>
        <v>169.80914846000002</v>
      </c>
      <c r="C54" s="26">
        <f t="shared" si="23"/>
        <v>5.2015021520000007</v>
      </c>
      <c r="D54" s="26">
        <f t="shared" si="23"/>
        <v>69.947877818000009</v>
      </c>
      <c r="E54" s="26">
        <f t="shared" si="23"/>
        <v>70.592753070000001</v>
      </c>
      <c r="F54" s="26">
        <f t="shared" si="23"/>
        <v>986.14989479999997</v>
      </c>
      <c r="G54" s="26">
        <f t="shared" si="23"/>
        <v>671.39408686000002</v>
      </c>
      <c r="H54" s="26">
        <f t="shared" si="23"/>
        <v>598.26178761999995</v>
      </c>
      <c r="I54" s="26">
        <f t="shared" si="23"/>
        <v>422.95108170000003</v>
      </c>
      <c r="J54" s="26">
        <f t="shared" si="23"/>
        <v>102.00413076000001</v>
      </c>
      <c r="K54" s="26">
        <f t="shared" si="23"/>
        <v>0</v>
      </c>
      <c r="L54" s="26">
        <f t="shared" si="23"/>
        <v>15.635249308000001</v>
      </c>
      <c r="M54" s="26">
        <f t="shared" si="23"/>
        <v>43.873011770000005</v>
      </c>
      <c r="N54" s="26">
        <f t="shared" si="23"/>
        <v>54.781262255999998</v>
      </c>
      <c r="O54" s="26">
        <f t="shared" si="23"/>
        <v>1484.2085538000001</v>
      </c>
      <c r="P54" s="26">
        <f t="shared" si="23"/>
        <v>1137.4864298</v>
      </c>
      <c r="Q54" s="26">
        <f t="shared" si="23"/>
        <v>947.65520640000011</v>
      </c>
      <c r="R54" s="26">
        <f t="shared" si="23"/>
        <v>848.55805958000008</v>
      </c>
      <c r="S54" s="26">
        <f t="shared" si="23"/>
        <v>569.47256505999997</v>
      </c>
      <c r="T54" s="26">
        <f t="shared" si="23"/>
        <v>465.28310121999999</v>
      </c>
      <c r="U54" s="26">
        <f t="shared" si="23"/>
        <v>393.83731100000006</v>
      </c>
      <c r="V54" s="26">
        <f t="shared" si="23"/>
        <v>62.263505402000007</v>
      </c>
      <c r="W54" s="26">
        <f t="shared" si="23"/>
        <v>14.312174422</v>
      </c>
      <c r="X54" s="26">
        <f t="shared" si="23"/>
        <v>57.425346804</v>
      </c>
      <c r="Y54" s="26">
        <f t="shared" si="23"/>
        <v>49.238753578000001</v>
      </c>
      <c r="Z54" s="26">
        <f t="shared" si="23"/>
        <v>1093.8241524</v>
      </c>
      <c r="AA54" s="26">
        <f t="shared" si="23"/>
        <v>913.81089520000012</v>
      </c>
      <c r="AB54" s="26">
        <f t="shared" si="23"/>
        <v>759.90741358000002</v>
      </c>
      <c r="AC54" s="26">
        <f t="shared" si="23"/>
        <v>589.76239448000001</v>
      </c>
      <c r="AD54" s="26">
        <f t="shared" si="23"/>
        <v>877.76068926000005</v>
      </c>
      <c r="AE54" s="62">
        <f t="shared" si="23"/>
        <v>672.77860215999999</v>
      </c>
    </row>
    <row r="55" spans="1:31" x14ac:dyDescent="0.3">
      <c r="A55" s="104" t="s">
        <v>29</v>
      </c>
      <c r="B55" s="61">
        <f t="shared" ref="B55:AE55" si="24">B84*0.9058</f>
        <v>109.52652802</v>
      </c>
      <c r="C55" s="26">
        <f t="shared" si="24"/>
        <v>26.013842302000004</v>
      </c>
      <c r="D55" s="26">
        <f t="shared" si="24"/>
        <v>37.950239193999998</v>
      </c>
      <c r="E55" s="26">
        <f t="shared" si="24"/>
        <v>43.039168522000004</v>
      </c>
      <c r="F55" s="26">
        <f t="shared" si="24"/>
        <v>637.32486552000012</v>
      </c>
      <c r="G55" s="26">
        <f t="shared" si="24"/>
        <v>468.64688010000003</v>
      </c>
      <c r="H55" s="26">
        <f t="shared" si="24"/>
        <v>396.74492900000001</v>
      </c>
      <c r="I55" s="26">
        <f t="shared" si="24"/>
        <v>209.20619482000001</v>
      </c>
      <c r="J55" s="26">
        <f t="shared" si="24"/>
        <v>62.721858318000002</v>
      </c>
      <c r="K55" s="26">
        <f t="shared" si="24"/>
        <v>0</v>
      </c>
      <c r="L55" s="26">
        <f t="shared" si="24"/>
        <v>27.131690082000002</v>
      </c>
      <c r="M55" s="26">
        <f t="shared" si="24"/>
        <v>52.982597080000005</v>
      </c>
      <c r="N55" s="26">
        <f t="shared" si="24"/>
        <v>88.145300180000007</v>
      </c>
      <c r="O55" s="26">
        <f t="shared" si="24"/>
        <v>1017.4117702000001</v>
      </c>
      <c r="P55" s="26">
        <f t="shared" si="24"/>
        <v>1065.9372877999999</v>
      </c>
      <c r="Q55" s="26">
        <f t="shared" si="24"/>
        <v>888.27059608000002</v>
      </c>
      <c r="R55" s="26">
        <f t="shared" si="24"/>
        <v>619.48785192000003</v>
      </c>
      <c r="S55" s="26">
        <f t="shared" si="24"/>
        <v>559.69708088000004</v>
      </c>
      <c r="T55" s="26">
        <f t="shared" si="24"/>
        <v>459.02991092000002</v>
      </c>
      <c r="U55" s="26">
        <f t="shared" si="24"/>
        <v>359.99743822000005</v>
      </c>
      <c r="V55" s="26">
        <f t="shared" si="24"/>
        <v>52.265167248000004</v>
      </c>
      <c r="W55" s="26">
        <f t="shared" si="24"/>
        <v>52.880114868000007</v>
      </c>
      <c r="X55" s="26">
        <f t="shared" si="24"/>
        <v>47.947562852000004</v>
      </c>
      <c r="Y55" s="26">
        <f t="shared" si="24"/>
        <v>39.043403924000003</v>
      </c>
      <c r="Z55" s="26">
        <f t="shared" si="24"/>
        <v>966.71142680000014</v>
      </c>
      <c r="AA55" s="26">
        <f t="shared" si="24"/>
        <v>618.51121836000004</v>
      </c>
      <c r="AB55" s="26">
        <f t="shared" si="24"/>
        <v>707.79284464</v>
      </c>
      <c r="AC55" s="26">
        <f t="shared" si="24"/>
        <v>613.06047627999999</v>
      </c>
      <c r="AD55" s="26">
        <f t="shared" si="24"/>
        <v>585.03275977999999</v>
      </c>
      <c r="AE55" s="62">
        <f t="shared" si="24"/>
        <v>704.39301492000004</v>
      </c>
    </row>
    <row r="56" spans="1:31" ht="14.4" thickBot="1" x14ac:dyDescent="0.35">
      <c r="A56" s="104" t="s">
        <v>30</v>
      </c>
      <c r="B56" s="63">
        <f t="shared" ref="B56:AE56" si="25">B85*0.9058</f>
        <v>124.27874914000002</v>
      </c>
      <c r="C56" s="64">
        <f t="shared" si="25"/>
        <v>27.675405590000004</v>
      </c>
      <c r="D56" s="64">
        <f t="shared" si="25"/>
        <v>30.762933586000003</v>
      </c>
      <c r="E56" s="64">
        <f t="shared" si="25"/>
        <v>132.86817880000001</v>
      </c>
      <c r="F56" s="64">
        <f t="shared" si="25"/>
        <v>809.96146868000005</v>
      </c>
      <c r="G56" s="64">
        <f t="shared" si="25"/>
        <v>650.24501556000007</v>
      </c>
      <c r="H56" s="64">
        <f t="shared" si="25"/>
        <v>503.87715588000003</v>
      </c>
      <c r="I56" s="64">
        <f t="shared" si="25"/>
        <v>293.08617338000005</v>
      </c>
      <c r="J56" s="64">
        <f t="shared" si="25"/>
        <v>76.729348794000003</v>
      </c>
      <c r="K56" s="64">
        <f t="shared" si="25"/>
        <v>0</v>
      </c>
      <c r="L56" s="64">
        <f t="shared" si="25"/>
        <v>36.909429704000004</v>
      </c>
      <c r="M56" s="64">
        <f t="shared" si="25"/>
        <v>67.438838992000001</v>
      </c>
      <c r="N56" s="64">
        <f t="shared" si="25"/>
        <v>66.048771138000006</v>
      </c>
      <c r="O56" s="64">
        <f t="shared" si="25"/>
        <v>1188.6514486000001</v>
      </c>
      <c r="P56" s="64">
        <f t="shared" si="25"/>
        <v>1220.3381442</v>
      </c>
      <c r="Q56" s="64">
        <f t="shared" si="25"/>
        <v>699.76863418000005</v>
      </c>
      <c r="R56" s="64">
        <f t="shared" si="25"/>
        <v>776.65302875999998</v>
      </c>
      <c r="S56" s="64">
        <f t="shared" si="25"/>
        <v>623.46884292000004</v>
      </c>
      <c r="T56" s="64">
        <f t="shared" si="25"/>
        <v>384.49181007999999</v>
      </c>
      <c r="U56" s="64">
        <f t="shared" si="25"/>
        <v>434.0720412</v>
      </c>
      <c r="V56" s="64">
        <f t="shared" si="25"/>
        <v>75.494689046000005</v>
      </c>
      <c r="W56" s="64">
        <f t="shared" si="25"/>
        <v>60.202529604000006</v>
      </c>
      <c r="X56" s="64">
        <f t="shared" si="25"/>
        <v>36.637309268000003</v>
      </c>
      <c r="Y56" s="64">
        <f t="shared" si="25"/>
        <v>17.274475568</v>
      </c>
      <c r="Z56" s="64">
        <f t="shared" si="25"/>
        <v>1318.0322974000001</v>
      </c>
      <c r="AA56" s="64">
        <f t="shared" si="25"/>
        <v>1058.9979540000002</v>
      </c>
      <c r="AB56" s="64">
        <f t="shared" si="25"/>
        <v>773.53272892000007</v>
      </c>
      <c r="AC56" s="64">
        <f t="shared" si="25"/>
        <v>477.34545866000002</v>
      </c>
      <c r="AD56" s="64">
        <f t="shared" si="25"/>
        <v>670.20350334</v>
      </c>
      <c r="AE56" s="65">
        <f t="shared" si="25"/>
        <v>753.49489305999998</v>
      </c>
    </row>
    <row r="58" spans="1:31" ht="14.4" thickBot="1" x14ac:dyDescent="0.35"/>
    <row r="59" spans="1:31" ht="14.4" thickBot="1" x14ac:dyDescent="0.35">
      <c r="A59" s="127" t="s">
        <v>66</v>
      </c>
      <c r="B59" s="129" t="s">
        <v>54</v>
      </c>
      <c r="C59" s="130"/>
      <c r="D59" s="130"/>
      <c r="E59" s="130"/>
      <c r="F59" s="130"/>
      <c r="G59" s="130"/>
      <c r="H59" s="130"/>
      <c r="I59" s="130"/>
      <c r="J59" s="130"/>
      <c r="K59" s="131"/>
      <c r="L59" s="129" t="s">
        <v>55</v>
      </c>
      <c r="M59" s="130"/>
      <c r="N59" s="130"/>
      <c r="O59" s="130"/>
      <c r="P59" s="130"/>
      <c r="Q59" s="130"/>
      <c r="R59" s="130"/>
      <c r="S59" s="130"/>
      <c r="T59" s="130"/>
      <c r="U59" s="131"/>
      <c r="V59" s="129" t="s">
        <v>56</v>
      </c>
      <c r="W59" s="130"/>
      <c r="X59" s="130"/>
      <c r="Y59" s="130"/>
      <c r="Z59" s="130"/>
      <c r="AA59" s="130"/>
      <c r="AB59" s="130"/>
      <c r="AC59" s="130"/>
      <c r="AD59" s="130"/>
      <c r="AE59" s="131"/>
    </row>
    <row r="60" spans="1:31" ht="14.4" thickBot="1" x14ac:dyDescent="0.35">
      <c r="A60" s="128"/>
      <c r="B60" s="53">
        <v>8.3000000000000007</v>
      </c>
      <c r="C60" s="53">
        <v>9.3000000000000007</v>
      </c>
      <c r="D60" s="53">
        <v>10.3</v>
      </c>
      <c r="E60" s="53">
        <v>11.3</v>
      </c>
      <c r="F60" s="53">
        <v>12.3</v>
      </c>
      <c r="G60" s="53">
        <v>13.3</v>
      </c>
      <c r="H60" s="53">
        <v>14.3</v>
      </c>
      <c r="I60" s="53">
        <v>15.3</v>
      </c>
      <c r="J60" s="53">
        <v>16.3</v>
      </c>
      <c r="K60" s="54">
        <v>17.3</v>
      </c>
      <c r="L60" s="53">
        <v>8.3000000000000007</v>
      </c>
      <c r="M60" s="53">
        <v>9.3000000000000007</v>
      </c>
      <c r="N60" s="53">
        <v>10.3</v>
      </c>
      <c r="O60" s="53">
        <v>11.3</v>
      </c>
      <c r="P60" s="53">
        <v>12.3</v>
      </c>
      <c r="Q60" s="53">
        <v>13.3</v>
      </c>
      <c r="R60" s="53">
        <v>14.3</v>
      </c>
      <c r="S60" s="53">
        <v>15.3</v>
      </c>
      <c r="T60" s="53">
        <v>16.3</v>
      </c>
      <c r="U60" s="54">
        <v>17.3</v>
      </c>
      <c r="V60" s="54">
        <v>7.3</v>
      </c>
      <c r="W60" s="53">
        <v>8.3000000000000007</v>
      </c>
      <c r="X60" s="53">
        <v>9.3000000000000007</v>
      </c>
      <c r="Y60" s="53">
        <v>10.3</v>
      </c>
      <c r="Z60" s="53">
        <v>11.3</v>
      </c>
      <c r="AA60" s="53">
        <v>12.3</v>
      </c>
      <c r="AB60" s="53">
        <v>13.3</v>
      </c>
      <c r="AC60" s="53">
        <v>14.3</v>
      </c>
      <c r="AD60" s="53">
        <v>15.3</v>
      </c>
      <c r="AE60" s="54">
        <v>16.3</v>
      </c>
    </row>
    <row r="61" spans="1:31" x14ac:dyDescent="0.3">
      <c r="A61" s="3" t="s">
        <v>6</v>
      </c>
      <c r="B61" s="55">
        <v>141.20689999999999</v>
      </c>
      <c r="C61" s="55">
        <v>13.942410000000001</v>
      </c>
      <c r="D61" s="55">
        <v>50.991500000000002</v>
      </c>
      <c r="E61" s="55">
        <v>36.423450000000003</v>
      </c>
      <c r="F61" s="55">
        <v>860.92859999999996</v>
      </c>
      <c r="G61" s="55">
        <v>541.0299</v>
      </c>
      <c r="H61" s="55">
        <v>397.50299999999999</v>
      </c>
      <c r="I61" s="55">
        <v>306.15159999999997</v>
      </c>
      <c r="J61" s="55">
        <v>79.429860000000005</v>
      </c>
      <c r="K61" s="56">
        <v>0</v>
      </c>
      <c r="L61" s="55">
        <v>47.89188</v>
      </c>
      <c r="M61" s="55">
        <v>69.918369999999996</v>
      </c>
      <c r="N61" s="55">
        <v>64.689729999999997</v>
      </c>
      <c r="O61" s="55">
        <v>1000.39</v>
      </c>
      <c r="P61" s="55">
        <v>956.77790000000005</v>
      </c>
      <c r="Q61" s="55">
        <v>692.64499999999998</v>
      </c>
      <c r="R61" s="55">
        <v>666.17409999999995</v>
      </c>
      <c r="S61" s="55">
        <v>550.87980000000005</v>
      </c>
      <c r="T61" s="55">
        <v>386.92610000000002</v>
      </c>
      <c r="U61" s="56">
        <v>301.18830000000003</v>
      </c>
      <c r="V61" s="56">
        <v>73.65795</v>
      </c>
      <c r="W61" s="55">
        <v>73.858090000000004</v>
      </c>
      <c r="X61" s="55">
        <v>60.052109999999999</v>
      </c>
      <c r="Y61" s="55">
        <v>69.869569999999996</v>
      </c>
      <c r="Z61" s="55">
        <v>996.87559999999996</v>
      </c>
      <c r="AA61" s="55">
        <v>775.04949999999997</v>
      </c>
      <c r="AB61" s="55">
        <v>648.8057</v>
      </c>
      <c r="AC61" s="55">
        <v>537.78340000000003</v>
      </c>
      <c r="AD61" s="55">
        <v>690.83489999999995</v>
      </c>
      <c r="AE61" s="56">
        <v>558.87390000000005</v>
      </c>
    </row>
    <row r="62" spans="1:31" x14ac:dyDescent="0.3">
      <c r="A62" s="57" t="s">
        <v>7</v>
      </c>
      <c r="B62" s="26">
        <v>124.32170000000001</v>
      </c>
      <c r="C62" s="26">
        <v>29.755990000000001</v>
      </c>
      <c r="D62" s="26">
        <v>70.098950000000002</v>
      </c>
      <c r="E62" s="26">
        <v>68.089780000000005</v>
      </c>
      <c r="F62" s="26">
        <v>550.32749999999999</v>
      </c>
      <c r="G62" s="26">
        <v>440.91359999999997</v>
      </c>
      <c r="H62" s="26">
        <v>246.66130000000001</v>
      </c>
      <c r="I62" s="26">
        <v>207.99010000000001</v>
      </c>
      <c r="J62" s="26">
        <v>52.715670000000003</v>
      </c>
      <c r="K62" s="26">
        <v>0</v>
      </c>
      <c r="L62" s="26">
        <v>89.401489999999995</v>
      </c>
      <c r="M62" s="26">
        <v>111.79770000000001</v>
      </c>
      <c r="N62" s="26">
        <v>89.683199999999999</v>
      </c>
      <c r="O62" s="26">
        <v>925.47289999999998</v>
      </c>
      <c r="P62" s="26">
        <v>657.25149999999996</v>
      </c>
      <c r="Q62" s="26">
        <v>570.25199999999995</v>
      </c>
      <c r="R62" s="26">
        <v>595.96040000000005</v>
      </c>
      <c r="S62" s="26">
        <v>558.99130000000002</v>
      </c>
      <c r="T62" s="26">
        <v>378.19630000000001</v>
      </c>
      <c r="U62" s="26">
        <v>314.89139999999998</v>
      </c>
      <c r="V62" s="26">
        <v>136.05160000000001</v>
      </c>
      <c r="W62" s="26">
        <v>59.769550000000002</v>
      </c>
      <c r="X62" s="26">
        <v>81.484979999999993</v>
      </c>
      <c r="Y62" s="26">
        <v>59.802169999999997</v>
      </c>
      <c r="Z62" s="26">
        <v>912.09829999999999</v>
      </c>
      <c r="AA62" s="26">
        <v>660.37009999999998</v>
      </c>
      <c r="AB62" s="26">
        <v>794.37400000000002</v>
      </c>
      <c r="AC62" s="26">
        <v>502.23579999999998</v>
      </c>
      <c r="AD62" s="26">
        <v>505.34350000000001</v>
      </c>
      <c r="AE62" s="26">
        <v>499.93239999999997</v>
      </c>
    </row>
    <row r="63" spans="1:31" x14ac:dyDescent="0.3">
      <c r="A63" s="57" t="s">
        <v>8</v>
      </c>
      <c r="B63" s="26">
        <v>121.6401</v>
      </c>
      <c r="C63" s="26">
        <v>14.93501</v>
      </c>
      <c r="D63" s="26">
        <v>25.101279999999999</v>
      </c>
      <c r="E63" s="26">
        <v>22.106929999999998</v>
      </c>
      <c r="F63" s="26">
        <v>758.73509999999999</v>
      </c>
      <c r="G63" s="26">
        <v>606.0249</v>
      </c>
      <c r="H63" s="26">
        <v>537.5865</v>
      </c>
      <c r="I63" s="26">
        <v>316.85939999999999</v>
      </c>
      <c r="J63" s="26">
        <v>81.534850000000006</v>
      </c>
      <c r="K63" s="26">
        <v>0</v>
      </c>
      <c r="L63" s="26">
        <v>35.787410000000001</v>
      </c>
      <c r="M63" s="26">
        <v>60.876750000000001</v>
      </c>
      <c r="N63" s="26">
        <v>30.18777</v>
      </c>
      <c r="O63" s="26">
        <v>1029.2670000000001</v>
      </c>
      <c r="P63" s="26">
        <v>1072.8119999999999</v>
      </c>
      <c r="Q63" s="26">
        <v>693.91780000000006</v>
      </c>
      <c r="R63" s="26">
        <v>669.05330000000004</v>
      </c>
      <c r="S63" s="26">
        <v>551.03200000000004</v>
      </c>
      <c r="T63" s="26">
        <v>443.72030000000001</v>
      </c>
      <c r="U63" s="26">
        <v>481.49990000000003</v>
      </c>
      <c r="V63" s="26">
        <v>41.017769999999999</v>
      </c>
      <c r="W63" s="26">
        <v>34.89669</v>
      </c>
      <c r="X63" s="26">
        <v>47.65916</v>
      </c>
      <c r="Y63" s="26">
        <v>50.374830000000003</v>
      </c>
      <c r="Z63" s="26">
        <v>1067.4580000000001</v>
      </c>
      <c r="AA63" s="26">
        <v>762.46759999999995</v>
      </c>
      <c r="AB63" s="26">
        <v>580.98969999999997</v>
      </c>
      <c r="AC63" s="26">
        <v>751.74090000000001</v>
      </c>
      <c r="AD63" s="26">
        <v>537.12760000000003</v>
      </c>
      <c r="AE63" s="26">
        <v>554.73919999999998</v>
      </c>
    </row>
    <row r="64" spans="1:31" x14ac:dyDescent="0.3">
      <c r="A64" s="57" t="s">
        <v>9</v>
      </c>
      <c r="B64" s="26">
        <v>192.0067</v>
      </c>
      <c r="C64" s="26">
        <v>19.043320000000001</v>
      </c>
      <c r="D64" s="26">
        <v>53.415840000000003</v>
      </c>
      <c r="E64" s="26">
        <v>40.224969999999999</v>
      </c>
      <c r="F64" s="26">
        <v>1181.2270000000001</v>
      </c>
      <c r="G64" s="26">
        <v>743.28520000000003</v>
      </c>
      <c r="H64" s="26">
        <v>563.92330000000004</v>
      </c>
      <c r="I64" s="26">
        <v>372.19909999999999</v>
      </c>
      <c r="J64" s="26">
        <v>92.484740000000002</v>
      </c>
      <c r="K64" s="26">
        <v>0</v>
      </c>
      <c r="L64" s="26">
        <v>55.011479999999999</v>
      </c>
      <c r="M64" s="26">
        <v>41.666249999999998</v>
      </c>
      <c r="N64" s="26">
        <v>53.87106</v>
      </c>
      <c r="O64" s="26">
        <v>2102.85</v>
      </c>
      <c r="P64" s="26">
        <v>1187.2840000000001</v>
      </c>
      <c r="Q64" s="26">
        <v>821.19179999999994</v>
      </c>
      <c r="R64" s="26">
        <v>711.46389999999997</v>
      </c>
      <c r="S64" s="26">
        <v>842.37109999999996</v>
      </c>
      <c r="T64" s="26">
        <v>494.20310000000001</v>
      </c>
      <c r="U64" s="26">
        <v>469.03440000000001</v>
      </c>
      <c r="V64" s="26">
        <v>36.188519999999997</v>
      </c>
      <c r="W64" s="26">
        <v>36.842689999999997</v>
      </c>
      <c r="X64" s="26">
        <v>82.395780000000002</v>
      </c>
      <c r="Y64" s="26">
        <v>53.272179999999999</v>
      </c>
      <c r="Z64" s="26">
        <v>1334.7159999999999</v>
      </c>
      <c r="AA64" s="26">
        <v>862.70060000000001</v>
      </c>
      <c r="AB64" s="26">
        <v>799.70979999999997</v>
      </c>
      <c r="AC64" s="26">
        <v>860.05880000000002</v>
      </c>
      <c r="AD64" s="26">
        <v>890.63750000000005</v>
      </c>
      <c r="AE64" s="26">
        <v>710.71109999999999</v>
      </c>
    </row>
    <row r="65" spans="1:31" x14ac:dyDescent="0.3">
      <c r="A65" s="57" t="s">
        <v>18</v>
      </c>
      <c r="B65" s="26">
        <v>179.0626</v>
      </c>
      <c r="C65" s="26">
        <v>40.568770000000001</v>
      </c>
      <c r="D65" s="26">
        <v>61.797490000000003</v>
      </c>
      <c r="E65" s="26">
        <v>62.459420000000001</v>
      </c>
      <c r="F65" s="26">
        <v>1560.8430000000001</v>
      </c>
      <c r="G65" s="26">
        <v>867.49789999999996</v>
      </c>
      <c r="H65" s="26">
        <v>537.06830000000002</v>
      </c>
      <c r="I65" s="26">
        <v>344.77480000000003</v>
      </c>
      <c r="J65" s="26">
        <v>107.5393</v>
      </c>
      <c r="K65" s="26">
        <v>0</v>
      </c>
      <c r="L65" s="26">
        <v>23.477689999999999</v>
      </c>
      <c r="M65" s="26">
        <v>47.374339999999997</v>
      </c>
      <c r="N65" s="26">
        <v>68.320840000000004</v>
      </c>
      <c r="O65" s="26">
        <v>2917.2150000000001</v>
      </c>
      <c r="P65" s="26">
        <v>1861.0920000000001</v>
      </c>
      <c r="Q65" s="26">
        <v>1116.9380000000001</v>
      </c>
      <c r="R65" s="26">
        <v>850.67250000000001</v>
      </c>
      <c r="S65" s="26">
        <v>727.19330000000002</v>
      </c>
      <c r="T65" s="26">
        <v>587.07079999999996</v>
      </c>
      <c r="U65" s="26">
        <v>493.7303</v>
      </c>
      <c r="V65" s="26">
        <v>46.473640000000003</v>
      </c>
      <c r="W65" s="26">
        <v>25.198429999999998</v>
      </c>
      <c r="X65" s="26">
        <v>45.652450000000002</v>
      </c>
      <c r="Y65" s="26">
        <v>123.1865</v>
      </c>
      <c r="Z65" s="26">
        <v>1849.933</v>
      </c>
      <c r="AA65" s="26">
        <v>1247.3230000000001</v>
      </c>
      <c r="AB65" s="26">
        <v>879.72709999999995</v>
      </c>
      <c r="AC65" s="26">
        <v>649.322</v>
      </c>
      <c r="AD65" s="26">
        <v>574.26379999999995</v>
      </c>
      <c r="AE65" s="26">
        <v>797.39919999999995</v>
      </c>
    </row>
    <row r="66" spans="1:31" x14ac:dyDescent="0.3">
      <c r="A66" s="57" t="s">
        <v>10</v>
      </c>
      <c r="B66" s="26">
        <v>125.49160000000001</v>
      </c>
      <c r="C66" s="26">
        <v>67.138279999999995</v>
      </c>
      <c r="D66" s="26">
        <v>49.383450000000003</v>
      </c>
      <c r="E66" s="26">
        <v>72.673720000000003</v>
      </c>
      <c r="F66" s="26">
        <v>898.07669999999996</v>
      </c>
      <c r="G66" s="26">
        <v>501.64839999999998</v>
      </c>
      <c r="H66" s="26">
        <v>507.94290000000001</v>
      </c>
      <c r="I66" s="26">
        <v>296.25740000000002</v>
      </c>
      <c r="J66" s="26">
        <v>62.106099999999998</v>
      </c>
      <c r="K66" s="26">
        <v>0</v>
      </c>
      <c r="L66" s="26">
        <v>49.171140000000001</v>
      </c>
      <c r="M66" s="26">
        <v>93.596739999999997</v>
      </c>
      <c r="N66" s="26">
        <v>96.359889999999993</v>
      </c>
      <c r="O66" s="26">
        <v>1061.788</v>
      </c>
      <c r="P66" s="26">
        <v>1210.8240000000001</v>
      </c>
      <c r="Q66" s="26">
        <v>578.64080000000001</v>
      </c>
      <c r="R66" s="26">
        <v>681.94830000000002</v>
      </c>
      <c r="S66" s="26">
        <v>776.00750000000005</v>
      </c>
      <c r="T66" s="26">
        <v>448.97789999999998</v>
      </c>
      <c r="U66" s="26">
        <v>480.99400000000003</v>
      </c>
      <c r="V66" s="26">
        <v>63.407789999999999</v>
      </c>
      <c r="W66" s="26">
        <v>66.240009999999998</v>
      </c>
      <c r="X66" s="26">
        <v>73.292569999999998</v>
      </c>
      <c r="Y66" s="26">
        <v>100.4695</v>
      </c>
      <c r="Z66" s="26">
        <v>1102.979</v>
      </c>
      <c r="AA66" s="26">
        <v>810.81140000000005</v>
      </c>
      <c r="AB66" s="26">
        <v>601.18399999999997</v>
      </c>
      <c r="AC66" s="26">
        <v>583.57389999999998</v>
      </c>
      <c r="AD66" s="26">
        <v>940.39790000000005</v>
      </c>
      <c r="AE66" s="26">
        <v>557.05799999999999</v>
      </c>
    </row>
    <row r="67" spans="1:31" x14ac:dyDescent="0.3">
      <c r="A67" s="57" t="s">
        <v>11</v>
      </c>
      <c r="B67" s="26">
        <v>150.02019999999999</v>
      </c>
      <c r="C67" s="26">
        <v>29.688829999999999</v>
      </c>
      <c r="D67" s="26">
        <v>82.575029999999998</v>
      </c>
      <c r="E67" s="26">
        <v>35.942480000000003</v>
      </c>
      <c r="F67" s="26">
        <v>1134.999</v>
      </c>
      <c r="G67" s="26">
        <v>483.43369999999999</v>
      </c>
      <c r="H67" s="26">
        <v>474.90019999999998</v>
      </c>
      <c r="I67" s="26">
        <v>349.55290000000002</v>
      </c>
      <c r="J67" s="26">
        <v>76.81953</v>
      </c>
      <c r="K67" s="26">
        <v>0</v>
      </c>
      <c r="L67" s="26">
        <v>34.162869999999998</v>
      </c>
      <c r="M67" s="26">
        <v>58.109229999999997</v>
      </c>
      <c r="N67" s="26">
        <v>51.675750000000001</v>
      </c>
      <c r="O67" s="26">
        <v>1160.6759999999999</v>
      </c>
      <c r="P67" s="26">
        <v>1489.527</v>
      </c>
      <c r="Q67" s="26">
        <v>1079.96</v>
      </c>
      <c r="R67" s="26">
        <v>737.54489999999998</v>
      </c>
      <c r="S67" s="26">
        <v>589.0942</v>
      </c>
      <c r="T67" s="26">
        <v>440.13940000000002</v>
      </c>
      <c r="U67" s="26">
        <v>545.98850000000004</v>
      </c>
      <c r="V67" s="26">
        <v>90.646730000000005</v>
      </c>
      <c r="W67" s="26">
        <v>107.9268</v>
      </c>
      <c r="X67" s="26">
        <v>88.923029999999997</v>
      </c>
      <c r="Y67" s="26">
        <v>90.997799999999998</v>
      </c>
      <c r="Z67" s="26">
        <v>1346.4860000000001</v>
      </c>
      <c r="AA67" s="26">
        <v>817.2722</v>
      </c>
      <c r="AB67" s="26">
        <v>876.37199999999996</v>
      </c>
      <c r="AC67" s="26">
        <v>689.19290000000001</v>
      </c>
      <c r="AD67" s="26">
        <v>852.99099999999999</v>
      </c>
      <c r="AE67" s="26">
        <v>687.65599999999995</v>
      </c>
    </row>
    <row r="68" spans="1:31" x14ac:dyDescent="0.3">
      <c r="A68" s="57" t="s">
        <v>12</v>
      </c>
      <c r="B68" s="26">
        <v>184.3262</v>
      </c>
      <c r="C68" s="26">
        <v>46.613230000000001</v>
      </c>
      <c r="D68" s="26">
        <v>16.072479999999999</v>
      </c>
      <c r="E68" s="26">
        <v>27.035699999999999</v>
      </c>
      <c r="F68" s="26">
        <v>1412.3710000000001</v>
      </c>
      <c r="G68" s="26">
        <v>1054.4580000000001</v>
      </c>
      <c r="H68" s="26">
        <v>566.13699999999994</v>
      </c>
      <c r="I68" s="26">
        <v>382.6155</v>
      </c>
      <c r="J68" s="26">
        <v>126.0042</v>
      </c>
      <c r="K68" s="26">
        <v>0</v>
      </c>
      <c r="L68" s="26">
        <v>27.587240000000001</v>
      </c>
      <c r="M68" s="26">
        <v>29.361969999999999</v>
      </c>
      <c r="N68" s="26">
        <v>109.42270000000001</v>
      </c>
      <c r="O68" s="26">
        <v>1693.973</v>
      </c>
      <c r="P68" s="26">
        <v>1475.9490000000001</v>
      </c>
      <c r="Q68" s="26">
        <v>855.52639999999997</v>
      </c>
      <c r="R68" s="26">
        <v>792.06420000000003</v>
      </c>
      <c r="S68" s="26">
        <v>770.92610000000002</v>
      </c>
      <c r="T68" s="26">
        <v>610.90620000000001</v>
      </c>
      <c r="U68" s="26">
        <v>541.38530000000003</v>
      </c>
      <c r="V68" s="26">
        <v>36.441830000000003</v>
      </c>
      <c r="W68" s="26">
        <v>105.1467</v>
      </c>
      <c r="X68" s="26">
        <v>194.3775</v>
      </c>
      <c r="Y68" s="26">
        <v>70.480260000000001</v>
      </c>
      <c r="Z68" s="26">
        <v>1421.326</v>
      </c>
      <c r="AA68" s="26">
        <v>1111.6369999999999</v>
      </c>
      <c r="AB68" s="26">
        <v>969.49260000000004</v>
      </c>
      <c r="AC68" s="26">
        <v>834.13959999999997</v>
      </c>
      <c r="AD68" s="26">
        <v>895.29510000000005</v>
      </c>
      <c r="AE68" s="26">
        <v>783.68460000000005</v>
      </c>
    </row>
    <row r="69" spans="1:31" x14ac:dyDescent="0.3">
      <c r="A69" s="57" t="s">
        <v>13</v>
      </c>
      <c r="B69" s="26">
        <v>189.59469999999999</v>
      </c>
      <c r="C69" s="26">
        <v>11.56401</v>
      </c>
      <c r="D69" s="26">
        <v>40.301290000000002</v>
      </c>
      <c r="E69" s="26">
        <v>67.435950000000005</v>
      </c>
      <c r="F69" s="26">
        <v>1353.5329999999999</v>
      </c>
      <c r="G69" s="26">
        <v>821.65279999999996</v>
      </c>
      <c r="H69" s="26">
        <v>530.66989999999998</v>
      </c>
      <c r="I69" s="26">
        <v>313.39060000000001</v>
      </c>
      <c r="J69" s="26">
        <v>91.555120000000002</v>
      </c>
      <c r="K69" s="26">
        <v>0</v>
      </c>
      <c r="L69" s="26">
        <v>38.670470000000002</v>
      </c>
      <c r="M69" s="26">
        <v>49.778010000000002</v>
      </c>
      <c r="N69" s="26">
        <v>117.03879999999999</v>
      </c>
      <c r="O69" s="26">
        <v>2256.1959999999999</v>
      </c>
      <c r="P69" s="26">
        <v>1382.0530000000001</v>
      </c>
      <c r="Q69" s="26">
        <v>1050.2190000000001</v>
      </c>
      <c r="R69" s="26">
        <v>846.97460000000001</v>
      </c>
      <c r="S69" s="26">
        <v>816.86810000000003</v>
      </c>
      <c r="T69" s="26">
        <v>584.72180000000003</v>
      </c>
      <c r="U69" s="26">
        <v>383.8494</v>
      </c>
      <c r="V69" s="26">
        <v>76.483429999999998</v>
      </c>
      <c r="W69" s="26">
        <v>174.5993</v>
      </c>
      <c r="X69" s="26">
        <v>27.956969999999998</v>
      </c>
      <c r="Y69" s="26">
        <v>43.220379999999999</v>
      </c>
      <c r="Z69" s="26">
        <v>1450.192</v>
      </c>
      <c r="AA69" s="26">
        <v>1089.125</v>
      </c>
      <c r="AB69" s="26">
        <v>894.68409999999994</v>
      </c>
      <c r="AC69" s="26">
        <v>734.60519999999997</v>
      </c>
      <c r="AD69" s="26">
        <v>775.68679999999995</v>
      </c>
      <c r="AE69" s="26">
        <v>899.31020000000001</v>
      </c>
    </row>
    <row r="70" spans="1:31" x14ac:dyDescent="0.3">
      <c r="A70" s="57" t="s">
        <v>19</v>
      </c>
      <c r="B70" s="26">
        <v>206.76169999999999</v>
      </c>
      <c r="C70" s="26">
        <v>26.152509999999999</v>
      </c>
      <c r="D70" s="26">
        <v>45.608960000000003</v>
      </c>
      <c r="E70" s="26">
        <v>30.1524</v>
      </c>
      <c r="F70" s="26">
        <v>1061.1990000000001</v>
      </c>
      <c r="G70" s="26">
        <v>809.08439999999996</v>
      </c>
      <c r="H70" s="26">
        <v>491.32220000000001</v>
      </c>
      <c r="I70" s="26">
        <v>334.67680000000001</v>
      </c>
      <c r="J70" s="26">
        <v>101.9785</v>
      </c>
      <c r="K70" s="26">
        <v>0</v>
      </c>
      <c r="L70" s="26">
        <v>26.444489999999998</v>
      </c>
      <c r="M70" s="26">
        <v>90.395340000000004</v>
      </c>
      <c r="N70" s="26">
        <v>74.648380000000003</v>
      </c>
      <c r="O70" s="26">
        <v>1386.9949999999999</v>
      </c>
      <c r="P70" s="26">
        <v>1463.2909999999999</v>
      </c>
      <c r="Q70" s="26">
        <v>915.04330000000004</v>
      </c>
      <c r="R70" s="26">
        <v>782.28359999999998</v>
      </c>
      <c r="S70" s="26">
        <v>655.9787</v>
      </c>
      <c r="T70" s="26">
        <v>343.26400000000001</v>
      </c>
      <c r="U70" s="26">
        <v>575.88390000000004</v>
      </c>
      <c r="V70" s="26">
        <v>68.355050000000006</v>
      </c>
      <c r="W70" s="26">
        <v>148.07310000000001</v>
      </c>
      <c r="X70" s="26">
        <v>49.368580000000001</v>
      </c>
      <c r="Y70" s="26">
        <v>98.118129999999994</v>
      </c>
      <c r="Z70" s="26">
        <v>1313.2180000000001</v>
      </c>
      <c r="AA70" s="26">
        <v>942.22640000000001</v>
      </c>
      <c r="AB70" s="26">
        <v>834.86300000000006</v>
      </c>
      <c r="AC70" s="26">
        <v>738.77539999999999</v>
      </c>
      <c r="AD70" s="26">
        <v>810.73019999999997</v>
      </c>
      <c r="AE70" s="26">
        <v>946.89689999999996</v>
      </c>
    </row>
    <row r="71" spans="1:31" x14ac:dyDescent="0.3">
      <c r="A71" s="57" t="s">
        <v>14</v>
      </c>
      <c r="B71" s="26">
        <v>144.32939999999999</v>
      </c>
      <c r="C71" s="26">
        <v>7.5810370000000002</v>
      </c>
      <c r="D71" s="26">
        <v>95.437089999999998</v>
      </c>
      <c r="E71" s="26">
        <v>48.966299999999997</v>
      </c>
      <c r="F71" s="26">
        <v>1560.1279999999999</v>
      </c>
      <c r="G71" s="26">
        <v>958.49159999999995</v>
      </c>
      <c r="H71" s="26">
        <v>374.7466</v>
      </c>
      <c r="I71" s="26">
        <v>265.36750000000001</v>
      </c>
      <c r="J71" s="26">
        <v>110.29389999999999</v>
      </c>
      <c r="K71" s="26">
        <v>0</v>
      </c>
      <c r="L71" s="26">
        <v>93.302090000000007</v>
      </c>
      <c r="M71" s="26">
        <v>52.072450000000003</v>
      </c>
      <c r="N71" s="26">
        <v>31.815079999999998</v>
      </c>
      <c r="O71" s="26">
        <v>2475.7069999999999</v>
      </c>
      <c r="P71" s="26">
        <v>1546.3889999999999</v>
      </c>
      <c r="Q71" s="26">
        <v>1036.31</v>
      </c>
      <c r="R71" s="26">
        <v>805.89319999999998</v>
      </c>
      <c r="S71" s="26">
        <v>597.91269999999997</v>
      </c>
      <c r="T71" s="26">
        <v>467.60730000000001</v>
      </c>
      <c r="U71" s="26">
        <v>495.23110000000003</v>
      </c>
      <c r="V71" s="26">
        <v>58.987189999999998</v>
      </c>
      <c r="W71" s="26">
        <v>35.386110000000002</v>
      </c>
      <c r="X71" s="26">
        <v>72.225049999999996</v>
      </c>
      <c r="Y71" s="26">
        <v>34.418500000000002</v>
      </c>
      <c r="Z71" s="26">
        <v>1632.7380000000001</v>
      </c>
      <c r="AA71" s="26">
        <v>1103.931</v>
      </c>
      <c r="AB71" s="26">
        <v>877.64490000000001</v>
      </c>
      <c r="AC71" s="26">
        <v>723.29219999999998</v>
      </c>
      <c r="AD71" s="26">
        <v>714.28</v>
      </c>
      <c r="AE71" s="26">
        <v>805.12249999999995</v>
      </c>
    </row>
    <row r="72" spans="1:31" x14ac:dyDescent="0.3">
      <c r="A72" s="57" t="s">
        <v>15</v>
      </c>
      <c r="B72" s="26">
        <v>181.7731</v>
      </c>
      <c r="C72" s="26">
        <v>22.512039999999999</v>
      </c>
      <c r="D72" s="26">
        <v>27.16865</v>
      </c>
      <c r="E72" s="26">
        <v>18.374210000000001</v>
      </c>
      <c r="F72" s="26">
        <v>1264.9079999999999</v>
      </c>
      <c r="G72" s="26">
        <v>682.56809999999996</v>
      </c>
      <c r="H72" s="26">
        <v>566.39149999999995</v>
      </c>
      <c r="I72" s="26">
        <v>340.84480000000002</v>
      </c>
      <c r="J72" s="26">
        <v>84.919049999999999</v>
      </c>
      <c r="K72" s="26">
        <v>0</v>
      </c>
      <c r="L72" s="26">
        <v>60.761830000000003</v>
      </c>
      <c r="M72" s="26">
        <v>71.383120000000005</v>
      </c>
      <c r="N72" s="26">
        <v>32.66628</v>
      </c>
      <c r="O72" s="26">
        <v>1352.72</v>
      </c>
      <c r="P72" s="26">
        <v>1227.5550000000001</v>
      </c>
      <c r="Q72" s="26">
        <v>907.53189999999995</v>
      </c>
      <c r="R72" s="26">
        <v>745.56460000000004</v>
      </c>
      <c r="S72" s="26">
        <v>619.04989999999998</v>
      </c>
      <c r="T72" s="26">
        <v>402.84910000000002</v>
      </c>
      <c r="U72" s="26">
        <v>429.74520000000001</v>
      </c>
      <c r="V72" s="26">
        <v>44.079210000000003</v>
      </c>
      <c r="W72" s="26">
        <v>19.013570000000001</v>
      </c>
      <c r="X72" s="26">
        <v>99.229860000000002</v>
      </c>
      <c r="Y72" s="26">
        <v>59.411430000000003</v>
      </c>
      <c r="Z72" s="26">
        <v>1422.703</v>
      </c>
      <c r="AA72" s="26">
        <v>1022.949</v>
      </c>
      <c r="AB72" s="26">
        <v>829.85670000000005</v>
      </c>
      <c r="AC72" s="26">
        <v>842.60720000000003</v>
      </c>
      <c r="AD72" s="26">
        <v>803.11429999999996</v>
      </c>
      <c r="AE72" s="26">
        <v>610.36379999999997</v>
      </c>
    </row>
    <row r="73" spans="1:31" x14ac:dyDescent="0.3">
      <c r="A73" s="57" t="s">
        <v>16</v>
      </c>
      <c r="B73" s="26">
        <v>148.9623</v>
      </c>
      <c r="C73" s="26">
        <v>12.361610000000001</v>
      </c>
      <c r="D73" s="26">
        <v>29.101469999999999</v>
      </c>
      <c r="E73" s="26">
        <v>70.671719999999993</v>
      </c>
      <c r="F73" s="26">
        <v>1120.5</v>
      </c>
      <c r="G73" s="26">
        <v>589.13</v>
      </c>
      <c r="H73" s="26">
        <v>543.70690000000002</v>
      </c>
      <c r="I73" s="26">
        <v>480.40309999999999</v>
      </c>
      <c r="J73" s="26">
        <v>86.314539999999994</v>
      </c>
      <c r="K73" s="26">
        <v>0</v>
      </c>
      <c r="L73" s="26">
        <v>62.295450000000002</v>
      </c>
      <c r="M73" s="26">
        <v>90.651629999999997</v>
      </c>
      <c r="N73" s="26">
        <v>84.962810000000005</v>
      </c>
      <c r="O73" s="26">
        <v>1438.0250000000001</v>
      </c>
      <c r="P73" s="26">
        <v>1395.9880000000001</v>
      </c>
      <c r="Q73" s="26">
        <v>972.35149999999999</v>
      </c>
      <c r="R73" s="26">
        <v>827.90840000000003</v>
      </c>
      <c r="S73" s="26">
        <v>662.72479999999996</v>
      </c>
      <c r="T73" s="26">
        <v>517.40959999999995</v>
      </c>
      <c r="U73" s="26">
        <v>547.42579999999998</v>
      </c>
      <c r="V73" s="26">
        <v>12.89917</v>
      </c>
      <c r="W73" s="26">
        <v>41.221850000000003</v>
      </c>
      <c r="X73" s="26">
        <v>29.22672</v>
      </c>
      <c r="Y73" s="26">
        <v>107.8556</v>
      </c>
      <c r="Z73" s="26">
        <v>1385.577</v>
      </c>
      <c r="AA73" s="26">
        <v>953.75329999999997</v>
      </c>
      <c r="AB73" s="26">
        <v>715.65989999999999</v>
      </c>
      <c r="AC73" s="26">
        <v>760.18320000000006</v>
      </c>
      <c r="AD73" s="26">
        <v>769.99019999999996</v>
      </c>
      <c r="AE73" s="26">
        <v>616.33939999999996</v>
      </c>
    </row>
    <row r="74" spans="1:31" x14ac:dyDescent="0.3">
      <c r="A74" s="57" t="s">
        <v>17</v>
      </c>
      <c r="B74" s="26">
        <v>194.1387</v>
      </c>
      <c r="C74" s="26">
        <v>8.4406529999999993</v>
      </c>
      <c r="D74" s="26">
        <v>16.891749999999998</v>
      </c>
      <c r="E74" s="26">
        <v>27.489920000000001</v>
      </c>
      <c r="F74" s="26">
        <v>1179.461</v>
      </c>
      <c r="G74" s="26">
        <v>908.3818</v>
      </c>
      <c r="H74" s="26">
        <v>515.6069</v>
      </c>
      <c r="I74" s="26">
        <v>367.51459999999997</v>
      </c>
      <c r="J74" s="26">
        <v>74.653919999999999</v>
      </c>
      <c r="K74" s="26">
        <v>0</v>
      </c>
      <c r="L74" s="26">
        <v>72.006389999999996</v>
      </c>
      <c r="M74" s="26">
        <v>143.10310000000001</v>
      </c>
      <c r="N74" s="26">
        <v>122.9376</v>
      </c>
      <c r="O74" s="26">
        <v>2009.6610000000001</v>
      </c>
      <c r="P74" s="26">
        <v>1611.7840000000001</v>
      </c>
      <c r="Q74" s="26">
        <v>921.14200000000005</v>
      </c>
      <c r="R74" s="26">
        <v>869.20650000000001</v>
      </c>
      <c r="S74" s="26">
        <v>696.70899999999995</v>
      </c>
      <c r="T74" s="26">
        <v>486.10739999999998</v>
      </c>
      <c r="U74" s="26">
        <v>612.52</v>
      </c>
      <c r="V74" s="26">
        <v>30.315300000000001</v>
      </c>
      <c r="W74" s="26">
        <v>65.819599999999994</v>
      </c>
      <c r="X74" s="26">
        <v>35.452680000000001</v>
      </c>
      <c r="Y74" s="26">
        <v>45.565280000000001</v>
      </c>
      <c r="Z74" s="26">
        <v>1232.356</v>
      </c>
      <c r="AA74" s="26">
        <v>877.72709999999995</v>
      </c>
      <c r="AB74" s="26">
        <v>993.93119999999999</v>
      </c>
      <c r="AC74" s="26">
        <v>610.23599999999999</v>
      </c>
      <c r="AD74" s="26">
        <v>796.5607</v>
      </c>
      <c r="AE74" s="26">
        <v>775.0557</v>
      </c>
    </row>
    <row r="75" spans="1:31" x14ac:dyDescent="0.3">
      <c r="A75" s="57" t="s">
        <v>20</v>
      </c>
      <c r="B75" s="26">
        <v>127.3021</v>
      </c>
      <c r="C75" s="26">
        <v>11.48494</v>
      </c>
      <c r="D75" s="26">
        <v>29.377780000000001</v>
      </c>
      <c r="E75" s="26">
        <v>62.278559999999999</v>
      </c>
      <c r="F75" s="26">
        <v>895.65549999999996</v>
      </c>
      <c r="G75" s="26">
        <v>544.721</v>
      </c>
      <c r="H75" s="26">
        <v>479.33879999999999</v>
      </c>
      <c r="I75" s="26">
        <v>335.4</v>
      </c>
      <c r="J75" s="26">
        <v>85.401489999999995</v>
      </c>
      <c r="K75" s="26">
        <v>0</v>
      </c>
      <c r="L75" s="26">
        <v>51.019910000000003</v>
      </c>
      <c r="M75" s="26">
        <v>49.20402</v>
      </c>
      <c r="N75" s="26">
        <v>27.519349999999999</v>
      </c>
      <c r="O75" s="26">
        <v>1409.4110000000001</v>
      </c>
      <c r="P75" s="26">
        <v>1219.414</v>
      </c>
      <c r="Q75" s="26">
        <v>760.85720000000003</v>
      </c>
      <c r="R75" s="26">
        <v>631.6241</v>
      </c>
      <c r="S75" s="26">
        <v>652.28330000000005</v>
      </c>
      <c r="T75" s="26">
        <v>341.84519999999998</v>
      </c>
      <c r="U75" s="26">
        <v>443.1549</v>
      </c>
      <c r="V75" s="26">
        <v>56.771389999999997</v>
      </c>
      <c r="W75" s="26">
        <v>24.7</v>
      </c>
      <c r="X75" s="26">
        <v>60.362319999999997</v>
      </c>
      <c r="Y75" s="26">
        <v>36.368270000000003</v>
      </c>
      <c r="Z75" s="26">
        <v>1198.279</v>
      </c>
      <c r="AA75" s="26">
        <v>754.46609999999998</v>
      </c>
      <c r="AB75" s="26">
        <v>764.26589999999999</v>
      </c>
      <c r="AC75" s="26">
        <v>715.47349999999994</v>
      </c>
      <c r="AD75" s="26">
        <v>688.56539999999995</v>
      </c>
      <c r="AE75" s="26">
        <v>717.77660000000003</v>
      </c>
    </row>
    <row r="76" spans="1:31" x14ac:dyDescent="0.3">
      <c r="A76" s="57" t="s">
        <v>21</v>
      </c>
      <c r="B76" s="26">
        <v>261.35820000000001</v>
      </c>
      <c r="C76" s="26">
        <v>47.872489999999999</v>
      </c>
      <c r="D76" s="26">
        <v>45.055599999999998</v>
      </c>
      <c r="E76" s="26">
        <v>71.449780000000004</v>
      </c>
      <c r="F76" s="26">
        <v>1618.345</v>
      </c>
      <c r="G76" s="26">
        <v>1144.046</v>
      </c>
      <c r="H76" s="26">
        <v>820.30880000000002</v>
      </c>
      <c r="I76" s="26">
        <v>515.74659999999994</v>
      </c>
      <c r="J76" s="26">
        <v>130.2809</v>
      </c>
      <c r="K76" s="26">
        <v>0</v>
      </c>
      <c r="L76" s="26">
        <v>58.146239999999999</v>
      </c>
      <c r="M76" s="26">
        <v>128.7405</v>
      </c>
      <c r="N76" s="26">
        <v>144.32650000000001</v>
      </c>
      <c r="O76" s="26">
        <v>3230.9259999999999</v>
      </c>
      <c r="P76" s="26">
        <v>2339.67</v>
      </c>
      <c r="Q76" s="26">
        <v>1282.7080000000001</v>
      </c>
      <c r="R76" s="26">
        <v>1122.5239999999999</v>
      </c>
      <c r="S76" s="26">
        <v>742.78449999999998</v>
      </c>
      <c r="T76" s="26">
        <v>594.32690000000002</v>
      </c>
      <c r="U76" s="26">
        <v>781.48720000000003</v>
      </c>
      <c r="V76" s="26">
        <v>72.071690000000004</v>
      </c>
      <c r="W76" s="26">
        <v>170.58760000000001</v>
      </c>
      <c r="X76" s="26">
        <v>126.6786</v>
      </c>
      <c r="Y76" s="26">
        <v>91.410719999999998</v>
      </c>
      <c r="Z76" s="26">
        <v>2106.498</v>
      </c>
      <c r="AA76" s="26">
        <v>1312.6120000000001</v>
      </c>
      <c r="AB76" s="26">
        <v>1382.4290000000001</v>
      </c>
      <c r="AC76" s="26">
        <v>1072.461</v>
      </c>
      <c r="AD76" s="26">
        <v>1080.7860000000001</v>
      </c>
      <c r="AE76" s="26">
        <v>862.46140000000003</v>
      </c>
    </row>
    <row r="77" spans="1:31" x14ac:dyDescent="0.3">
      <c r="A77" s="57" t="s">
        <v>22</v>
      </c>
      <c r="B77" s="26">
        <v>223.1379</v>
      </c>
      <c r="C77" s="26">
        <v>61.235280000000003</v>
      </c>
      <c r="D77" s="26">
        <v>51.208100000000002</v>
      </c>
      <c r="E77" s="26">
        <v>95.365520000000004</v>
      </c>
      <c r="F77" s="26">
        <v>1445.925</v>
      </c>
      <c r="G77" s="26">
        <v>1023.571</v>
      </c>
      <c r="H77" s="26">
        <v>568.64779999999996</v>
      </c>
      <c r="I77" s="26">
        <v>536.67539999999997</v>
      </c>
      <c r="J77" s="26">
        <v>133.83920000000001</v>
      </c>
      <c r="K77" s="26">
        <v>0</v>
      </c>
      <c r="L77" s="26">
        <v>52.952539999999999</v>
      </c>
      <c r="M77" s="26">
        <v>123.9729</v>
      </c>
      <c r="N77" s="26">
        <v>82.671319999999994</v>
      </c>
      <c r="O77" s="26">
        <v>1835.0630000000001</v>
      </c>
      <c r="P77" s="26">
        <v>1779.2149999999999</v>
      </c>
      <c r="Q77" s="26">
        <v>870.74649999999997</v>
      </c>
      <c r="R77" s="26">
        <v>840.18759999999997</v>
      </c>
      <c r="S77" s="26">
        <v>837.94770000000005</v>
      </c>
      <c r="T77" s="26">
        <v>541.32870000000003</v>
      </c>
      <c r="U77" s="26">
        <v>629.70650000000001</v>
      </c>
      <c r="V77" s="26">
        <v>56.441189999999999</v>
      </c>
      <c r="W77" s="26">
        <v>148.9126</v>
      </c>
      <c r="X77" s="26">
        <v>63.335099999999997</v>
      </c>
      <c r="Y77" s="26">
        <v>190.3442</v>
      </c>
      <c r="Z77" s="26">
        <v>1943.3340000000001</v>
      </c>
      <c r="AA77" s="26">
        <v>1298.319</v>
      </c>
      <c r="AB77" s="26">
        <v>1151.066</v>
      </c>
      <c r="AC77" s="26">
        <v>796.07740000000001</v>
      </c>
      <c r="AD77" s="26">
        <v>821.84360000000004</v>
      </c>
      <c r="AE77" s="26">
        <v>743.46609999999998</v>
      </c>
    </row>
    <row r="78" spans="1:31" x14ac:dyDescent="0.3">
      <c r="A78" s="57" t="s">
        <v>23</v>
      </c>
      <c r="B78" s="26">
        <v>227.31129999999999</v>
      </c>
      <c r="C78" s="26">
        <v>49.998989999999999</v>
      </c>
      <c r="D78" s="26">
        <v>53.50665</v>
      </c>
      <c r="E78" s="26">
        <v>30.268609999999999</v>
      </c>
      <c r="F78" s="26">
        <v>1126.3119999999999</v>
      </c>
      <c r="G78" s="26">
        <v>711.44029999999998</v>
      </c>
      <c r="H78" s="26">
        <v>573.31169999999997</v>
      </c>
      <c r="I78" s="26">
        <v>381.93200000000002</v>
      </c>
      <c r="J78" s="26">
        <v>116.724</v>
      </c>
      <c r="K78" s="26">
        <v>0</v>
      </c>
      <c r="L78" s="26">
        <v>120.66459999999999</v>
      </c>
      <c r="M78" s="26">
        <v>92.13409</v>
      </c>
      <c r="N78" s="26">
        <v>137.4502</v>
      </c>
      <c r="O78" s="26">
        <v>1522.7049999999999</v>
      </c>
      <c r="P78" s="26">
        <v>1301.6780000000001</v>
      </c>
      <c r="Q78" s="26">
        <v>1131.979</v>
      </c>
      <c r="R78" s="26">
        <v>838.05039999999997</v>
      </c>
      <c r="S78" s="26">
        <v>703.73979999999995</v>
      </c>
      <c r="T78" s="26">
        <v>551.61779999999999</v>
      </c>
      <c r="U78" s="26">
        <v>593.8347</v>
      </c>
      <c r="V78" s="26">
        <v>59.732570000000003</v>
      </c>
      <c r="W78" s="26">
        <v>140.40049999999999</v>
      </c>
      <c r="X78" s="26">
        <v>69.349999999999994</v>
      </c>
      <c r="Y78" s="26">
        <v>111.8202</v>
      </c>
      <c r="Z78" s="26">
        <v>1496.6569999999999</v>
      </c>
      <c r="AA78" s="26">
        <v>1195.5909999999999</v>
      </c>
      <c r="AB78" s="26">
        <v>924.57309999999995</v>
      </c>
      <c r="AC78" s="26">
        <v>840.58360000000005</v>
      </c>
      <c r="AD78" s="26">
        <v>827.78819999999996</v>
      </c>
      <c r="AE78" s="26">
        <v>1060.1759999999999</v>
      </c>
    </row>
    <row r="79" spans="1:31" x14ac:dyDescent="0.3">
      <c r="A79" s="57" t="s">
        <v>24</v>
      </c>
      <c r="B79" s="26">
        <v>176.23099999999999</v>
      </c>
      <c r="C79" s="26">
        <v>60.404589999999999</v>
      </c>
      <c r="D79" s="26">
        <v>98.161349999999999</v>
      </c>
      <c r="E79" s="26">
        <v>67.71799</v>
      </c>
      <c r="F79" s="26">
        <v>1397.4639999999999</v>
      </c>
      <c r="G79" s="26">
        <v>481.74189999999999</v>
      </c>
      <c r="H79" s="26">
        <v>593.61389999999994</v>
      </c>
      <c r="I79" s="26">
        <v>346.67590000000001</v>
      </c>
      <c r="J79" s="26">
        <v>76.185940000000002</v>
      </c>
      <c r="K79" s="26">
        <v>0</v>
      </c>
      <c r="L79" s="26">
        <v>69.91977</v>
      </c>
      <c r="M79" s="26">
        <v>174.67740000000001</v>
      </c>
      <c r="N79" s="26">
        <v>91.823269999999994</v>
      </c>
      <c r="O79" s="26">
        <v>1381.742</v>
      </c>
      <c r="P79" s="26">
        <v>1488.223</v>
      </c>
      <c r="Q79" s="26">
        <v>876.93899999999996</v>
      </c>
      <c r="R79" s="26">
        <v>897.05769999999995</v>
      </c>
      <c r="S79" s="26">
        <v>527.13980000000004</v>
      </c>
      <c r="T79" s="26">
        <v>450.43119999999999</v>
      </c>
      <c r="U79" s="26">
        <v>442.3066</v>
      </c>
      <c r="V79" s="26">
        <v>85.555750000000003</v>
      </c>
      <c r="W79" s="26">
        <v>209.17269999999999</v>
      </c>
      <c r="X79" s="26">
        <v>118.7094</v>
      </c>
      <c r="Y79" s="26">
        <v>133.23840000000001</v>
      </c>
      <c r="Z79" s="26">
        <v>1134.999</v>
      </c>
      <c r="AA79" s="26">
        <v>935.07539999999995</v>
      </c>
      <c r="AB79" s="26">
        <v>920.55399999999997</v>
      </c>
      <c r="AC79" s="26">
        <v>888.92679999999996</v>
      </c>
      <c r="AD79" s="26">
        <v>1054.027</v>
      </c>
      <c r="AE79" s="26">
        <v>730.66809999999998</v>
      </c>
    </row>
    <row r="80" spans="1:31" x14ac:dyDescent="0.3">
      <c r="A80" s="57" t="s">
        <v>25</v>
      </c>
      <c r="B80" s="26">
        <v>156.14920000000001</v>
      </c>
      <c r="C80" s="26">
        <v>55.177149999999997</v>
      </c>
      <c r="D80" s="26">
        <v>96.27225</v>
      </c>
      <c r="E80" s="26">
        <v>48.162469999999999</v>
      </c>
      <c r="F80" s="26">
        <v>1146.77</v>
      </c>
      <c r="G80" s="26">
        <v>828.37959999999998</v>
      </c>
      <c r="H80" s="26">
        <v>451.74799999999999</v>
      </c>
      <c r="I80" s="26">
        <v>392.31740000000002</v>
      </c>
      <c r="J80" s="26">
        <v>87.704909999999998</v>
      </c>
      <c r="K80" s="26">
        <v>0</v>
      </c>
      <c r="L80" s="26">
        <v>101.3107</v>
      </c>
      <c r="M80" s="26">
        <v>232.62870000000001</v>
      </c>
      <c r="N80" s="26">
        <v>185.52680000000001</v>
      </c>
      <c r="O80" s="26">
        <v>1103.4290000000001</v>
      </c>
      <c r="P80" s="26">
        <v>1036.9359999999999</v>
      </c>
      <c r="Q80" s="26">
        <v>598.91030000000001</v>
      </c>
      <c r="R80" s="26">
        <v>964.4787</v>
      </c>
      <c r="S80" s="26">
        <v>730.37049999999999</v>
      </c>
      <c r="T80" s="26">
        <v>445.4135</v>
      </c>
      <c r="U80" s="26">
        <v>461.70240000000001</v>
      </c>
      <c r="V80" s="26">
        <v>110.9704</v>
      </c>
      <c r="W80" s="26">
        <v>312.05509999999998</v>
      </c>
      <c r="X80" s="26">
        <v>96.368819999999999</v>
      </c>
      <c r="Y80" s="26">
        <v>127.9328</v>
      </c>
      <c r="Z80" s="26">
        <v>1339.0640000000001</v>
      </c>
      <c r="AA80" s="26">
        <v>1113.979</v>
      </c>
      <c r="AB80" s="26">
        <v>764.27700000000004</v>
      </c>
      <c r="AC80" s="26">
        <v>823.75379999999996</v>
      </c>
      <c r="AD80" s="26">
        <v>940.60640000000001</v>
      </c>
      <c r="AE80" s="26">
        <v>652.3306</v>
      </c>
    </row>
    <row r="81" spans="1:31" x14ac:dyDescent="0.3">
      <c r="A81" s="57" t="s">
        <v>26</v>
      </c>
      <c r="B81" s="26">
        <v>195.2081</v>
      </c>
      <c r="C81" s="26">
        <v>47.218989999999998</v>
      </c>
      <c r="D81" s="26">
        <v>58.983220000000003</v>
      </c>
      <c r="E81" s="26">
        <v>28.7896</v>
      </c>
      <c r="F81" s="26">
        <v>988.40800000000002</v>
      </c>
      <c r="G81" s="26">
        <v>652.65189999999996</v>
      </c>
      <c r="H81" s="26">
        <v>401.83920000000001</v>
      </c>
      <c r="I81" s="26">
        <v>259.69479999999999</v>
      </c>
      <c r="J81" s="26">
        <v>92.86215</v>
      </c>
      <c r="K81" s="26">
        <v>0</v>
      </c>
      <c r="L81" s="26">
        <v>38.002870000000001</v>
      </c>
      <c r="M81" s="26">
        <v>24.79392</v>
      </c>
      <c r="N81" s="26">
        <v>95.137079999999997</v>
      </c>
      <c r="O81" s="26">
        <v>1208.105</v>
      </c>
      <c r="P81" s="26">
        <v>1594.182</v>
      </c>
      <c r="Q81" s="26">
        <v>1015.554</v>
      </c>
      <c r="R81" s="26">
        <v>682.82860000000005</v>
      </c>
      <c r="S81" s="26">
        <v>612.46</v>
      </c>
      <c r="T81" s="26">
        <v>487.92250000000001</v>
      </c>
      <c r="U81" s="26">
        <v>445.72230000000002</v>
      </c>
      <c r="V81" s="26">
        <v>93.830799999999996</v>
      </c>
      <c r="W81" s="26">
        <v>95.72954</v>
      </c>
      <c r="X81" s="26">
        <v>31.21508</v>
      </c>
      <c r="Y81" s="26">
        <v>95.338390000000004</v>
      </c>
      <c r="Z81" s="26">
        <v>1177.8440000000001</v>
      </c>
      <c r="AA81" s="26">
        <v>864.29520000000002</v>
      </c>
      <c r="AB81" s="26">
        <v>851.46510000000001</v>
      </c>
      <c r="AC81" s="26">
        <v>858.04520000000002</v>
      </c>
      <c r="AD81" s="26">
        <v>755.76689999999996</v>
      </c>
      <c r="AE81" s="26">
        <v>827.84879999999998</v>
      </c>
    </row>
    <row r="82" spans="1:31" x14ac:dyDescent="0.3">
      <c r="A82" s="57" t="s">
        <v>27</v>
      </c>
      <c r="B82" s="26">
        <v>219.8888</v>
      </c>
      <c r="C82" s="26">
        <v>35.604120000000002</v>
      </c>
      <c r="D82" s="26">
        <v>49.536589999999997</v>
      </c>
      <c r="E82" s="26">
        <v>59.06559</v>
      </c>
      <c r="F82" s="26">
        <v>1274.778</v>
      </c>
      <c r="G82" s="26">
        <v>953.94129999999996</v>
      </c>
      <c r="H82" s="26">
        <v>687.39940000000001</v>
      </c>
      <c r="I82" s="26">
        <v>458.73149999999998</v>
      </c>
      <c r="J82" s="26">
        <v>165.4316</v>
      </c>
      <c r="K82" s="26">
        <v>0</v>
      </c>
      <c r="L82" s="26">
        <v>47.464649999999999</v>
      </c>
      <c r="M82" s="26">
        <v>106.62690000000001</v>
      </c>
      <c r="N82" s="26">
        <v>64.704769999999996</v>
      </c>
      <c r="O82" s="26">
        <v>2992.498</v>
      </c>
      <c r="P82" s="26">
        <v>2139.0590000000002</v>
      </c>
      <c r="Q82" s="26">
        <v>921.44870000000003</v>
      </c>
      <c r="R82" s="26">
        <v>929.64639999999997</v>
      </c>
      <c r="S82" s="26">
        <v>808.72410000000002</v>
      </c>
      <c r="T82" s="26">
        <v>732.86720000000003</v>
      </c>
      <c r="U82" s="26">
        <v>745.9316</v>
      </c>
      <c r="V82" s="26">
        <v>73.874350000000007</v>
      </c>
      <c r="W82" s="26">
        <v>77.796620000000004</v>
      </c>
      <c r="X82" s="26">
        <v>38.60857</v>
      </c>
      <c r="Y82" s="26">
        <v>46.223480000000002</v>
      </c>
      <c r="Z82" s="26">
        <v>1849.96</v>
      </c>
      <c r="AA82" s="26">
        <v>1431.5440000000001</v>
      </c>
      <c r="AB82" s="26">
        <v>1196.546</v>
      </c>
      <c r="AC82" s="26">
        <v>982.27470000000005</v>
      </c>
      <c r="AD82" s="26">
        <v>942.7998</v>
      </c>
      <c r="AE82" s="26">
        <v>987.38739999999996</v>
      </c>
    </row>
    <row r="83" spans="1:31" x14ac:dyDescent="0.3">
      <c r="A83" s="57" t="s">
        <v>28</v>
      </c>
      <c r="B83" s="26">
        <v>187.46870000000001</v>
      </c>
      <c r="C83" s="26">
        <v>5.7424400000000002</v>
      </c>
      <c r="D83" s="26">
        <v>77.222210000000004</v>
      </c>
      <c r="E83" s="26">
        <v>77.934150000000002</v>
      </c>
      <c r="F83" s="26">
        <v>1088.7059999999999</v>
      </c>
      <c r="G83" s="26">
        <v>741.21669999999995</v>
      </c>
      <c r="H83" s="26">
        <v>660.47889999999995</v>
      </c>
      <c r="I83" s="26">
        <v>466.93650000000002</v>
      </c>
      <c r="J83" s="26">
        <v>112.6122</v>
      </c>
      <c r="K83" s="26">
        <v>0</v>
      </c>
      <c r="L83" s="26">
        <v>17.26126</v>
      </c>
      <c r="M83" s="26">
        <v>48.435650000000003</v>
      </c>
      <c r="N83" s="26">
        <v>60.478319999999997</v>
      </c>
      <c r="O83" s="26">
        <v>1638.5609999999999</v>
      </c>
      <c r="P83" s="26">
        <v>1255.7809999999999</v>
      </c>
      <c r="Q83" s="26">
        <v>1046.2080000000001</v>
      </c>
      <c r="R83" s="26">
        <v>936.80510000000004</v>
      </c>
      <c r="S83" s="26">
        <v>628.69569999999999</v>
      </c>
      <c r="T83" s="26">
        <v>513.67089999999996</v>
      </c>
      <c r="U83" s="26">
        <v>434.79500000000002</v>
      </c>
      <c r="V83" s="26">
        <v>68.738690000000005</v>
      </c>
      <c r="W83" s="26">
        <v>15.80059</v>
      </c>
      <c r="X83" s="26">
        <v>63.397379999999998</v>
      </c>
      <c r="Y83" s="26">
        <v>54.359409999999997</v>
      </c>
      <c r="Z83" s="26">
        <v>1207.578</v>
      </c>
      <c r="AA83" s="26">
        <v>1008.8440000000001</v>
      </c>
      <c r="AB83" s="26">
        <v>838.93510000000003</v>
      </c>
      <c r="AC83" s="26">
        <v>651.09559999999999</v>
      </c>
      <c r="AD83" s="26">
        <v>969.04470000000003</v>
      </c>
      <c r="AE83" s="26">
        <v>742.74519999999995</v>
      </c>
    </row>
    <row r="84" spans="1:31" x14ac:dyDescent="0.3">
      <c r="A84" s="57" t="s">
        <v>29</v>
      </c>
      <c r="B84" s="26">
        <v>120.9169</v>
      </c>
      <c r="C84" s="26">
        <v>28.719190000000001</v>
      </c>
      <c r="D84" s="26">
        <v>41.896929999999998</v>
      </c>
      <c r="E84" s="26">
        <v>47.515090000000001</v>
      </c>
      <c r="F84" s="26">
        <v>703.60440000000006</v>
      </c>
      <c r="G84" s="26">
        <v>517.3845</v>
      </c>
      <c r="H84" s="26">
        <v>438.005</v>
      </c>
      <c r="I84" s="26">
        <v>230.96289999999999</v>
      </c>
      <c r="J84" s="26">
        <v>69.244709999999998</v>
      </c>
      <c r="K84" s="26">
        <v>0</v>
      </c>
      <c r="L84" s="26">
        <v>29.953289999999999</v>
      </c>
      <c r="M84" s="26">
        <v>58.492600000000003</v>
      </c>
      <c r="N84" s="26">
        <v>97.312100000000001</v>
      </c>
      <c r="O84" s="26">
        <v>1123.2190000000001</v>
      </c>
      <c r="P84" s="26">
        <v>1176.7909999999999</v>
      </c>
      <c r="Q84" s="26">
        <v>980.64760000000001</v>
      </c>
      <c r="R84" s="26">
        <v>683.91240000000005</v>
      </c>
      <c r="S84" s="26">
        <v>617.90359999999998</v>
      </c>
      <c r="T84" s="26">
        <v>506.76740000000001</v>
      </c>
      <c r="U84" s="26">
        <v>397.4359</v>
      </c>
      <c r="V84" s="26">
        <v>57.700560000000003</v>
      </c>
      <c r="W84" s="26">
        <v>58.379460000000002</v>
      </c>
      <c r="X84" s="26">
        <v>52.93394</v>
      </c>
      <c r="Y84" s="26">
        <v>43.10378</v>
      </c>
      <c r="Z84" s="26">
        <v>1067.2460000000001</v>
      </c>
      <c r="AA84" s="26">
        <v>682.83420000000001</v>
      </c>
      <c r="AB84" s="26">
        <v>781.4008</v>
      </c>
      <c r="AC84" s="26">
        <v>676.81659999999999</v>
      </c>
      <c r="AD84" s="26">
        <v>645.8741</v>
      </c>
      <c r="AE84" s="26">
        <v>777.64739999999995</v>
      </c>
    </row>
    <row r="85" spans="1:31" x14ac:dyDescent="0.3">
      <c r="A85" s="57" t="s">
        <v>30</v>
      </c>
      <c r="B85" s="26">
        <v>137.20330000000001</v>
      </c>
      <c r="C85" s="26">
        <v>30.553550000000001</v>
      </c>
      <c r="D85" s="26">
        <v>33.96217</v>
      </c>
      <c r="E85" s="26">
        <v>146.68600000000001</v>
      </c>
      <c r="F85" s="26">
        <v>894.19460000000004</v>
      </c>
      <c r="G85" s="26">
        <v>717.8682</v>
      </c>
      <c r="H85" s="26">
        <v>556.27859999999998</v>
      </c>
      <c r="I85" s="26">
        <v>323.56610000000001</v>
      </c>
      <c r="J85" s="26">
        <v>84.708929999999995</v>
      </c>
      <c r="K85" s="26">
        <v>0</v>
      </c>
      <c r="L85" s="26">
        <v>40.747880000000002</v>
      </c>
      <c r="M85" s="26">
        <v>74.452240000000003</v>
      </c>
      <c r="N85" s="26">
        <v>72.917609999999996</v>
      </c>
      <c r="O85" s="26">
        <v>1312.2670000000001</v>
      </c>
      <c r="P85" s="26">
        <v>1347.249</v>
      </c>
      <c r="Q85" s="26">
        <v>772.5421</v>
      </c>
      <c r="R85" s="26">
        <v>857.42219999999998</v>
      </c>
      <c r="S85" s="26">
        <v>688.30740000000003</v>
      </c>
      <c r="T85" s="26">
        <v>424.4776</v>
      </c>
      <c r="U85" s="26">
        <v>479.214</v>
      </c>
      <c r="V85" s="26">
        <v>83.345870000000005</v>
      </c>
      <c r="W85" s="26">
        <v>66.463380000000001</v>
      </c>
      <c r="X85" s="26">
        <v>40.44746</v>
      </c>
      <c r="Y85" s="26">
        <v>19.070959999999999</v>
      </c>
      <c r="Z85" s="26">
        <v>1455.1030000000001</v>
      </c>
      <c r="AA85" s="26">
        <v>1169.1300000000001</v>
      </c>
      <c r="AB85" s="26">
        <v>853.97739999999999</v>
      </c>
      <c r="AC85" s="26">
        <v>526.98770000000002</v>
      </c>
      <c r="AD85" s="26">
        <v>739.90229999999997</v>
      </c>
      <c r="AE85" s="26">
        <v>831.85569999999996</v>
      </c>
    </row>
  </sheetData>
  <sortState xmlns:xlrd2="http://schemas.microsoft.com/office/spreadsheetml/2017/richdata2" ref="A32:AE56">
    <sortCondition ref="A32:A56" customList="A1,A3,A5,A7,A9,C1,C3,C5,C7,C9,E1,E3,E5,E7,E9,G1,G3,G5,G7,G9,I1,I3,I5,I7,I9"/>
  </sortState>
  <mergeCells count="12">
    <mergeCell ref="A1:A2"/>
    <mergeCell ref="B1:K1"/>
    <mergeCell ref="L1:U1"/>
    <mergeCell ref="V1:AE1"/>
    <mergeCell ref="A59:A60"/>
    <mergeCell ref="B59:K59"/>
    <mergeCell ref="L59:U59"/>
    <mergeCell ref="V59:AE59"/>
    <mergeCell ref="A30:A31"/>
    <mergeCell ref="B30:K30"/>
    <mergeCell ref="L30:U30"/>
    <mergeCell ref="V30:AE30"/>
  </mergeCells>
  <conditionalFormatting sqref="B3:AE27">
    <cfRule type="cellIs" dxfId="29" priority="4" operator="lessThan">
      <formula>500</formula>
    </cfRule>
    <cfRule type="cellIs" dxfId="28" priority="6" operator="lessThan">
      <formula>450</formula>
    </cfRule>
  </conditionalFormatting>
  <conditionalFormatting sqref="AG4">
    <cfRule type="cellIs" dxfId="27" priority="1" operator="greaterThan">
      <formula>500</formula>
    </cfRule>
    <cfRule type="cellIs" dxfId="26" priority="2" operator="greaterThan">
      <formula>250</formula>
    </cfRule>
    <cfRule type="cellIs" dxfId="25" priority="3" operator="greaterThan">
      <formula>500</formula>
    </cfRule>
  </conditionalFormatting>
  <pageMargins left="0.7" right="0.7" top="0.75" bottom="0.75" header="0.3" footer="0.3"/>
  <pageSetup paperSize="9" orientation="portrait" r:id="rId1"/>
  <ignoredErrors>
    <ignoredError sqref="B28:AE28" formulaRange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FFC250-AB5F-4000-B84F-C41AE1FB3807}">
  <dimension ref="A1:AG58"/>
  <sheetViews>
    <sheetView topLeftCell="A6" zoomScale="60" zoomScaleNormal="60" workbookViewId="0">
      <selection activeCell="B28" sqref="B28"/>
    </sheetView>
  </sheetViews>
  <sheetFormatPr defaultRowHeight="14.4" x14ac:dyDescent="0.3"/>
  <cols>
    <col min="1" max="1" width="11.44140625" bestFit="1" customWidth="1"/>
    <col min="15" max="15" width="9.5546875" bestFit="1" customWidth="1"/>
  </cols>
  <sheetData>
    <row r="1" spans="1:33" ht="15" thickBot="1" x14ac:dyDescent="0.35">
      <c r="A1" s="127" t="s">
        <v>53</v>
      </c>
      <c r="B1" s="124" t="s">
        <v>68</v>
      </c>
      <c r="C1" s="125"/>
      <c r="D1" s="125"/>
      <c r="E1" s="125"/>
      <c r="F1" s="125"/>
      <c r="G1" s="125"/>
      <c r="H1" s="125"/>
      <c r="I1" s="125"/>
      <c r="J1" s="125"/>
      <c r="K1" s="126"/>
      <c r="L1" s="124" t="s">
        <v>69</v>
      </c>
      <c r="M1" s="125"/>
      <c r="N1" s="125"/>
      <c r="O1" s="125"/>
      <c r="P1" s="125"/>
      <c r="Q1" s="125"/>
      <c r="R1" s="125"/>
      <c r="S1" s="125"/>
      <c r="T1" s="125"/>
      <c r="U1" s="126"/>
      <c r="V1" s="124" t="s">
        <v>70</v>
      </c>
      <c r="W1" s="125"/>
      <c r="X1" s="125"/>
      <c r="Y1" s="125"/>
      <c r="Z1" s="125"/>
      <c r="AA1" s="125"/>
      <c r="AB1" s="125"/>
      <c r="AC1" s="125"/>
      <c r="AD1" s="125"/>
      <c r="AE1" s="126"/>
    </row>
    <row r="2" spans="1:33" ht="15" thickBot="1" x14ac:dyDescent="0.35">
      <c r="A2" s="128"/>
      <c r="B2" s="47">
        <v>8.3000000000000007</v>
      </c>
      <c r="C2" s="47">
        <v>9.3000000000000007</v>
      </c>
      <c r="D2" s="47">
        <v>10.3</v>
      </c>
      <c r="E2" s="47">
        <v>11.3</v>
      </c>
      <c r="F2" s="47">
        <v>12.3</v>
      </c>
      <c r="G2" s="47">
        <v>13.3</v>
      </c>
      <c r="H2" s="47">
        <v>14.3</v>
      </c>
      <c r="I2" s="47">
        <v>15.3</v>
      </c>
      <c r="J2" s="47">
        <v>16.3</v>
      </c>
      <c r="K2" s="48">
        <v>17.3</v>
      </c>
      <c r="L2" s="47">
        <v>8.3000000000000007</v>
      </c>
      <c r="M2" s="47">
        <v>9.3000000000000007</v>
      </c>
      <c r="N2" s="47">
        <v>10.3</v>
      </c>
      <c r="O2" s="47">
        <v>11.3</v>
      </c>
      <c r="P2" s="47">
        <v>12.3</v>
      </c>
      <c r="Q2" s="47">
        <v>13.3</v>
      </c>
      <c r="R2" s="47">
        <v>14.3</v>
      </c>
      <c r="S2" s="47">
        <v>15.3</v>
      </c>
      <c r="T2" s="47">
        <v>16.3</v>
      </c>
      <c r="U2" s="48">
        <v>17.3</v>
      </c>
      <c r="V2" s="48">
        <v>7.3</v>
      </c>
      <c r="W2" s="47">
        <v>8.3000000000000007</v>
      </c>
      <c r="X2" s="47">
        <v>9.3000000000000007</v>
      </c>
      <c r="Y2" s="47">
        <v>10.3</v>
      </c>
      <c r="Z2" s="47">
        <v>11.3</v>
      </c>
      <c r="AA2" s="47">
        <v>12.3</v>
      </c>
      <c r="AB2" s="47">
        <v>13.3</v>
      </c>
      <c r="AC2" s="47">
        <v>14.3</v>
      </c>
      <c r="AD2" s="47">
        <v>15.3</v>
      </c>
      <c r="AE2" s="48">
        <v>16.3</v>
      </c>
    </row>
    <row r="3" spans="1:33" x14ac:dyDescent="0.3">
      <c r="A3" s="92" t="s">
        <v>6</v>
      </c>
      <c r="B3" s="58">
        <f>'Electric lighting'!$G3+'Clear Sky'!B3</f>
        <v>938.0800999999999</v>
      </c>
      <c r="C3" s="59">
        <f>'Electric lighting'!$G3+'Clear Sky'!C3</f>
        <v>656.43724999999995</v>
      </c>
      <c r="D3" s="59">
        <f>'Electric lighting'!$G3+'Clear Sky'!D3</f>
        <v>675.34033999999997</v>
      </c>
      <c r="E3" s="59">
        <f>'Electric lighting'!$G3+'Clear Sky'!E3</f>
        <v>709.23199999999997</v>
      </c>
      <c r="F3" s="67">
        <f>'Clear Sky'!F3</f>
        <v>1120.96</v>
      </c>
      <c r="G3" s="67">
        <f>'Clear Sky'!G3</f>
        <v>661.69910000000004</v>
      </c>
      <c r="H3" s="59">
        <f>'Electric lighting'!$G3+'Clear Sky'!H3</f>
        <v>1085.6612</v>
      </c>
      <c r="I3" s="59">
        <f>'Electric lighting'!$G3+'Clear Sky'!I3</f>
        <v>946.88909999999987</v>
      </c>
      <c r="J3" s="59">
        <f>'Electric lighting'!$G3+'Clear Sky'!J3</f>
        <v>659.99434999999994</v>
      </c>
      <c r="K3" s="59">
        <f>'Electric lighting'!$G3+'Clear Sky'!K3</f>
        <v>577.29999999999995</v>
      </c>
      <c r="L3" s="59">
        <f>'Electric lighting'!$G3+'Clear Sky'!L3</f>
        <v>699.68389999999999</v>
      </c>
      <c r="M3" s="59">
        <f>'Electric lighting'!$G3+'Clear Sky'!M3</f>
        <v>727.36449999999991</v>
      </c>
      <c r="N3" s="59">
        <f>'Electric lighting'!$G3+'Clear Sky'!N3</f>
        <v>703.84619999999995</v>
      </c>
      <c r="O3" s="67">
        <f>'Clear Sky'!O3</f>
        <v>1960.5630000000001</v>
      </c>
      <c r="P3" s="67">
        <f>'Clear Sky'!P3</f>
        <v>1302.99</v>
      </c>
      <c r="Q3" s="67">
        <f>'Clear Sky'!Q3</f>
        <v>919.25350000000003</v>
      </c>
      <c r="R3" s="67">
        <f>'Clear Sky'!R3</f>
        <v>750.84490000000005</v>
      </c>
      <c r="S3" s="67">
        <f>'Clear Sky'!S3</f>
        <v>718.37649999999996</v>
      </c>
      <c r="T3" s="59">
        <f>'Electric lighting'!$G3+'Clear Sky'!T3</f>
        <v>981.93380000000002</v>
      </c>
      <c r="U3" s="59">
        <f>'Electric lighting'!$G3+'Clear Sky'!U3</f>
        <v>1100.7487000000001</v>
      </c>
      <c r="V3" s="59">
        <f>'Electric lighting'!$G3+'Clear Sky'!V3</f>
        <v>691.01819999999998</v>
      </c>
      <c r="W3" s="59">
        <f>'Electric lighting'!$G3+'Clear Sky'!W3</f>
        <v>714.58960000000002</v>
      </c>
      <c r="X3" s="59">
        <f>'Electric lighting'!$G3+'Clear Sky'!X3</f>
        <v>650.12914999999998</v>
      </c>
      <c r="Y3" s="59">
        <f>'Electric lighting'!$G3+'Clear Sky'!Y3</f>
        <v>719.02599999999995</v>
      </c>
      <c r="Z3" s="67">
        <f>'Clear Sky'!Z3</f>
        <v>1775.626</v>
      </c>
      <c r="AA3" s="67">
        <f>'Clear Sky'!AA3</f>
        <v>1663.646</v>
      </c>
      <c r="AB3" s="67">
        <f>'Clear Sky'!AB3</f>
        <v>1176.5039999999999</v>
      </c>
      <c r="AC3" s="67">
        <f>'Clear Sky'!AC3</f>
        <v>928.69320000000005</v>
      </c>
      <c r="AD3" s="67">
        <f>'Clear Sky'!AD3</f>
        <v>942.94119999999998</v>
      </c>
      <c r="AE3" s="68">
        <f>'Clear Sky'!AE3</f>
        <v>1221.443</v>
      </c>
      <c r="AG3" s="3" t="s">
        <v>44</v>
      </c>
    </row>
    <row r="4" spans="1:33" x14ac:dyDescent="0.3">
      <c r="A4" s="104" t="s">
        <v>7</v>
      </c>
      <c r="B4" s="61">
        <f>'Electric lighting'!$G4+'Clear Sky'!B4</f>
        <v>1015.2470000000001</v>
      </c>
      <c r="C4" s="26">
        <f>'Electric lighting'!$G4+'Clear Sky'!C4</f>
        <v>720.81288000000006</v>
      </c>
      <c r="D4" s="26">
        <f>'Electric lighting'!$G4+'Clear Sky'!D4</f>
        <v>760.41380000000004</v>
      </c>
      <c r="E4" s="26">
        <f>'Electric lighting'!$G4+'Clear Sky'!E4</f>
        <v>889.51650000000006</v>
      </c>
      <c r="F4" s="26">
        <f>'Clear Sky'!F4</f>
        <v>883.90350000000001</v>
      </c>
      <c r="G4" s="26">
        <f>'Clear Sky'!G4</f>
        <v>682.83950000000004</v>
      </c>
      <c r="H4" s="26">
        <f>'Electric lighting'!$G4+'Clear Sky'!H4</f>
        <v>1217.1504</v>
      </c>
      <c r="I4" s="26">
        <f>'Electric lighting'!$G4+'Clear Sky'!I4</f>
        <v>929.38810000000001</v>
      </c>
      <c r="J4" s="26">
        <f>'Electric lighting'!$G4+'Clear Sky'!J4</f>
        <v>732.02665000000002</v>
      </c>
      <c r="K4" s="26">
        <f>'Electric lighting'!$G4+'Clear Sky'!K4</f>
        <v>635.1</v>
      </c>
      <c r="L4" s="26">
        <f>'Electric lighting'!$G4+'Clear Sky'!L4</f>
        <v>792.33079999999995</v>
      </c>
      <c r="M4" s="26">
        <f>'Electric lighting'!$G4+'Clear Sky'!M4</f>
        <v>811.2165</v>
      </c>
      <c r="N4" s="26">
        <f>'Electric lighting'!$G4+'Clear Sky'!N4</f>
        <v>821.26560000000006</v>
      </c>
      <c r="O4" s="26">
        <f>'Clear Sky'!O4</f>
        <v>1678.481</v>
      </c>
      <c r="P4" s="26">
        <f>'Clear Sky'!P4</f>
        <v>1438</v>
      </c>
      <c r="Q4" s="26">
        <f>'Clear Sky'!Q4</f>
        <v>847.14800000000002</v>
      </c>
      <c r="R4" s="26">
        <f>'Clear Sky'!R4</f>
        <v>879.61760000000004</v>
      </c>
      <c r="S4" s="26">
        <f>'Clear Sky'!S4</f>
        <v>786.97919999999999</v>
      </c>
      <c r="T4" s="26">
        <f>'Electric lighting'!$G4+'Clear Sky'!T4</f>
        <v>975.02880000000005</v>
      </c>
      <c r="U4" s="26">
        <f>'Electric lighting'!$G4+'Clear Sky'!U4</f>
        <v>1263.7138</v>
      </c>
      <c r="V4" s="26">
        <f>'Electric lighting'!$G4+'Clear Sky'!V4</f>
        <v>756.86940000000004</v>
      </c>
      <c r="W4" s="26">
        <f>'Electric lighting'!$G4+'Clear Sky'!W4</f>
        <v>820.67529999999999</v>
      </c>
      <c r="X4" s="26">
        <f>'Electric lighting'!$G4+'Clear Sky'!X4</f>
        <v>763.0598</v>
      </c>
      <c r="Y4" s="26">
        <f>'Electric lighting'!$G4+'Clear Sky'!Y4</f>
        <v>844.79070000000002</v>
      </c>
      <c r="Z4" s="26">
        <f>'Clear Sky'!Z4</f>
        <v>1536.9649999999999</v>
      </c>
      <c r="AA4" s="26">
        <f>'Clear Sky'!AA4</f>
        <v>1106.779</v>
      </c>
      <c r="AB4" s="26">
        <f>'Clear Sky'!AB4</f>
        <v>1082.7860000000001</v>
      </c>
      <c r="AC4" s="26">
        <f>'Clear Sky'!AC4</f>
        <v>1081.038</v>
      </c>
      <c r="AD4" s="26">
        <f>'Clear Sky'!AD4</f>
        <v>1005.747</v>
      </c>
      <c r="AE4" s="62">
        <f>'Clear Sky'!AE4</f>
        <v>1355.558</v>
      </c>
      <c r="AG4" s="3" t="s">
        <v>74</v>
      </c>
    </row>
    <row r="5" spans="1:33" x14ac:dyDescent="0.3">
      <c r="A5" s="104" t="s">
        <v>8</v>
      </c>
      <c r="B5" s="61">
        <f>'Electric lighting'!$G5+'Clear Sky'!B5</f>
        <v>1080.4628</v>
      </c>
      <c r="C5" s="26">
        <f>'Electric lighting'!$G5+'Clear Sky'!C5</f>
        <v>733.64841000000001</v>
      </c>
      <c r="D5" s="26">
        <f>'Electric lighting'!$G5+'Clear Sky'!D5</f>
        <v>731.3732</v>
      </c>
      <c r="E5" s="26">
        <f>'Electric lighting'!$G5+'Clear Sky'!E5</f>
        <v>732.33095000000003</v>
      </c>
      <c r="F5" s="26">
        <f>'Clear Sky'!F5</f>
        <v>1313.932</v>
      </c>
      <c r="G5" s="26">
        <f>'Clear Sky'!G5</f>
        <v>880.42150000000004</v>
      </c>
      <c r="H5" s="26">
        <f>'Electric lighting'!$G5+'Clear Sky'!H5</f>
        <v>1287.1811</v>
      </c>
      <c r="I5" s="26">
        <f>'Electric lighting'!$G5+'Clear Sky'!I5</f>
        <v>1095.1407999999999</v>
      </c>
      <c r="J5" s="26">
        <f>'Electric lighting'!$G5+'Clear Sky'!J5</f>
        <v>784.60439999999994</v>
      </c>
      <c r="K5" s="26">
        <f>'Electric lighting'!$G5+'Clear Sky'!K5</f>
        <v>670.4</v>
      </c>
      <c r="L5" s="26">
        <f>'Electric lighting'!$G5+'Clear Sky'!L5</f>
        <v>788.17939999999999</v>
      </c>
      <c r="M5" s="26">
        <f>'Electric lighting'!$G5+'Clear Sky'!M5</f>
        <v>893.23419999999999</v>
      </c>
      <c r="N5" s="26">
        <f>'Electric lighting'!$G5+'Clear Sky'!N5</f>
        <v>745.41048999999998</v>
      </c>
      <c r="O5" s="26">
        <f>'Clear Sky'!O5</f>
        <v>2747.9180000000001</v>
      </c>
      <c r="P5" s="26">
        <f>'Clear Sky'!P5</f>
        <v>1412.3030000000001</v>
      </c>
      <c r="Q5" s="26">
        <f>'Clear Sky'!Q5</f>
        <v>893.24990000000003</v>
      </c>
      <c r="R5" s="26">
        <f>'Clear Sky'!R5</f>
        <v>792.95619999999997</v>
      </c>
      <c r="S5" s="26">
        <f>'Clear Sky'!S5</f>
        <v>673.52480000000003</v>
      </c>
      <c r="T5" s="26">
        <f>'Electric lighting'!$G5+'Clear Sky'!T5</f>
        <v>1194.1509000000001</v>
      </c>
      <c r="U5" s="26">
        <f>'Electric lighting'!$G5+'Clear Sky'!U5</f>
        <v>1251.56</v>
      </c>
      <c r="V5" s="26">
        <f>'Electric lighting'!$G5+'Clear Sky'!V5</f>
        <v>788.24360000000001</v>
      </c>
      <c r="W5" s="26">
        <f>'Electric lighting'!$G5+'Clear Sky'!W5</f>
        <v>837.50759999999991</v>
      </c>
      <c r="X5" s="26">
        <f>'Electric lighting'!$G5+'Clear Sky'!X5</f>
        <v>724.17653999999993</v>
      </c>
      <c r="Y5" s="26">
        <f>'Electric lighting'!$G5+'Clear Sky'!Y5</f>
        <v>755.88919999999996</v>
      </c>
      <c r="Z5" s="26">
        <f>'Clear Sky'!Z5</f>
        <v>2023.6379999999999</v>
      </c>
      <c r="AA5" s="26">
        <f>'Clear Sky'!AA5</f>
        <v>1707.288</v>
      </c>
      <c r="AB5" s="26">
        <f>'Clear Sky'!AB5</f>
        <v>1257.0060000000001</v>
      </c>
      <c r="AC5" s="26">
        <f>'Clear Sky'!AC5</f>
        <v>933.97889999999995</v>
      </c>
      <c r="AD5" s="26">
        <f>'Clear Sky'!AD5</f>
        <v>971.82069999999999</v>
      </c>
      <c r="AE5" s="62">
        <f>'Clear Sky'!AE5</f>
        <v>1032.183</v>
      </c>
      <c r="AG5" s="3" t="s">
        <v>75</v>
      </c>
    </row>
    <row r="6" spans="1:33" x14ac:dyDescent="0.3">
      <c r="A6" s="104" t="s">
        <v>9</v>
      </c>
      <c r="B6" s="61">
        <f>'Electric lighting'!$G6+'Clear Sky'!B6</f>
        <v>1079.855</v>
      </c>
      <c r="C6" s="26">
        <f>'Electric lighting'!$G6+'Clear Sky'!C6</f>
        <v>708.16008999999997</v>
      </c>
      <c r="D6" s="26">
        <f>'Electric lighting'!$G6+'Clear Sky'!D6</f>
        <v>720.25097000000005</v>
      </c>
      <c r="E6" s="26">
        <f>'Electric lighting'!$G6+'Clear Sky'!E6</f>
        <v>750.02400999999998</v>
      </c>
      <c r="F6" s="26">
        <f>'Clear Sky'!F6</f>
        <v>1491.3240000000001</v>
      </c>
      <c r="G6" s="26">
        <f>'Clear Sky'!G6</f>
        <v>1132.0540000000001</v>
      </c>
      <c r="H6" s="26">
        <f>'Electric lighting'!$G6+'Clear Sky'!H6</f>
        <v>1403.7242000000001</v>
      </c>
      <c r="I6" s="26">
        <f>'Electric lighting'!$G6+'Clear Sky'!I6</f>
        <v>1213.1289999999999</v>
      </c>
      <c r="J6" s="26">
        <f>'Electric lighting'!$G6+'Clear Sky'!J6</f>
        <v>825.33330000000001</v>
      </c>
      <c r="K6" s="26">
        <f>'Electric lighting'!$G6+'Clear Sky'!K6</f>
        <v>671.5</v>
      </c>
      <c r="L6" s="26">
        <f>'Electric lighting'!$G6+'Clear Sky'!L6</f>
        <v>797.10640000000001</v>
      </c>
      <c r="M6" s="26">
        <f>'Electric lighting'!$G6+'Clear Sky'!M6</f>
        <v>941.8451</v>
      </c>
      <c r="N6" s="26">
        <f>'Electric lighting'!$G6+'Clear Sky'!N6</f>
        <v>727.10884999999996</v>
      </c>
      <c r="O6" s="26">
        <f>'Clear Sky'!O6</f>
        <v>2992.873</v>
      </c>
      <c r="P6" s="26">
        <f>'Clear Sky'!P6</f>
        <v>2286.944</v>
      </c>
      <c r="Q6" s="26">
        <f>'Clear Sky'!Q6</f>
        <v>1350.153</v>
      </c>
      <c r="R6" s="26">
        <f>'Clear Sky'!R6</f>
        <v>1041.9929999999999</v>
      </c>
      <c r="S6" s="26">
        <f>'Clear Sky'!S6</f>
        <v>838.81880000000001</v>
      </c>
      <c r="T6" s="26">
        <f>'Electric lighting'!$G6+'Clear Sky'!T6</f>
        <v>1303.6339</v>
      </c>
      <c r="U6" s="26">
        <f>'Electric lighting'!$G6+'Clear Sky'!U6</f>
        <v>1268.9494999999999</v>
      </c>
      <c r="V6" s="26">
        <f>'Electric lighting'!$G6+'Clear Sky'!V6</f>
        <v>757.21644000000003</v>
      </c>
      <c r="W6" s="26">
        <f>'Electric lighting'!$G6+'Clear Sky'!W6</f>
        <v>832.15969999999993</v>
      </c>
      <c r="X6" s="26">
        <f>'Electric lighting'!$G6+'Clear Sky'!X6</f>
        <v>784.51570000000004</v>
      </c>
      <c r="Y6" s="26">
        <f>'Electric lighting'!$G6+'Clear Sky'!Y6</f>
        <v>750.35067000000004</v>
      </c>
      <c r="Z6" s="26">
        <f>'Clear Sky'!Z6</f>
        <v>2155.116</v>
      </c>
      <c r="AA6" s="26">
        <f>'Clear Sky'!AA6</f>
        <v>1449.278</v>
      </c>
      <c r="AB6" s="26">
        <f>'Clear Sky'!AB6</f>
        <v>1481.354</v>
      </c>
      <c r="AC6" s="26">
        <f>'Clear Sky'!AC6</f>
        <v>1142.0219999999999</v>
      </c>
      <c r="AD6" s="26">
        <f>'Clear Sky'!AD6</f>
        <v>880.01279999999997</v>
      </c>
      <c r="AE6" s="62">
        <f>'Clear Sky'!AE6</f>
        <v>1163.18</v>
      </c>
    </row>
    <row r="7" spans="1:33" x14ac:dyDescent="0.3">
      <c r="A7" s="104" t="s">
        <v>18</v>
      </c>
      <c r="B7" s="61">
        <f>'Electric lighting'!$G7+'Clear Sky'!B7</f>
        <v>1107.0657000000001</v>
      </c>
      <c r="C7" s="26">
        <f>'Electric lighting'!$G7+'Clear Sky'!C7</f>
        <v>664.11541</v>
      </c>
      <c r="D7" s="26">
        <f>'Electric lighting'!$G7+'Clear Sky'!D7</f>
        <v>704.13744000000008</v>
      </c>
      <c r="E7" s="26">
        <f>'Electric lighting'!$G7+'Clear Sky'!E7</f>
        <v>664.52825000000007</v>
      </c>
      <c r="F7" s="26">
        <f>'Clear Sky'!F7</f>
        <v>2526.3029999999999</v>
      </c>
      <c r="G7" s="26">
        <f>'Clear Sky'!G7</f>
        <v>1184.278</v>
      </c>
      <c r="H7" s="26">
        <f>'Electric lighting'!$G7+'Clear Sky'!H7</f>
        <v>1402.5613000000001</v>
      </c>
      <c r="I7" s="26">
        <f>'Electric lighting'!$G7+'Clear Sky'!I7</f>
        <v>1097.7915</v>
      </c>
      <c r="J7" s="26">
        <f>'Electric lighting'!$G7+'Clear Sky'!J7</f>
        <v>810.96890000000008</v>
      </c>
      <c r="K7" s="26">
        <f>'Electric lighting'!$G7+'Clear Sky'!K7</f>
        <v>618.20000000000005</v>
      </c>
      <c r="L7" s="26">
        <f>'Electric lighting'!$G7+'Clear Sky'!L7</f>
        <v>774.58390000000009</v>
      </c>
      <c r="M7" s="26">
        <f>'Electric lighting'!$G7+'Clear Sky'!M7</f>
        <v>744.95260000000007</v>
      </c>
      <c r="N7" s="26">
        <f>'Electric lighting'!$G7+'Clear Sky'!N7</f>
        <v>703.45320000000004</v>
      </c>
      <c r="O7" s="26">
        <f>'Clear Sky'!O7</f>
        <v>3281.498</v>
      </c>
      <c r="P7" s="26">
        <f>'Clear Sky'!P7</f>
        <v>2339.3209999999999</v>
      </c>
      <c r="Q7" s="26">
        <f>'Clear Sky'!Q7</f>
        <v>2002.683</v>
      </c>
      <c r="R7" s="26">
        <f>'Clear Sky'!R7</f>
        <v>1216.6420000000001</v>
      </c>
      <c r="S7" s="26">
        <f>'Clear Sky'!S7</f>
        <v>862.12699999999995</v>
      </c>
      <c r="T7" s="26">
        <f>'Electric lighting'!$G7+'Clear Sky'!T7</f>
        <v>1305.5493999999999</v>
      </c>
      <c r="U7" s="26">
        <f>'Electric lighting'!$G7+'Clear Sky'!U7</f>
        <v>1304.9468999999999</v>
      </c>
      <c r="V7" s="26">
        <f>'Electric lighting'!$G7+'Clear Sky'!V7</f>
        <v>670.54232000000002</v>
      </c>
      <c r="W7" s="26">
        <f>'Electric lighting'!$G7+'Clear Sky'!W7</f>
        <v>780.53560000000004</v>
      </c>
      <c r="X7" s="26">
        <f>'Electric lighting'!$G7+'Clear Sky'!X7</f>
        <v>762.47</v>
      </c>
      <c r="Y7" s="26">
        <f>'Electric lighting'!$G7+'Clear Sky'!Y7</f>
        <v>755.44180000000006</v>
      </c>
      <c r="Z7" s="26">
        <f>'Clear Sky'!Z7</f>
        <v>3194.299</v>
      </c>
      <c r="AA7" s="26">
        <f>'Clear Sky'!AA7</f>
        <v>2399.6889999999999</v>
      </c>
      <c r="AB7" s="26">
        <f>'Clear Sky'!AB7</f>
        <v>1376.28</v>
      </c>
      <c r="AC7" s="26">
        <f>'Clear Sky'!AC7</f>
        <v>1392.21</v>
      </c>
      <c r="AD7" s="26">
        <f>'Clear Sky'!AD7</f>
        <v>1036.828</v>
      </c>
      <c r="AE7" s="62">
        <f>'Clear Sky'!AE7</f>
        <v>1157.172</v>
      </c>
    </row>
    <row r="8" spans="1:33" x14ac:dyDescent="0.3">
      <c r="A8" s="104" t="s">
        <v>10</v>
      </c>
      <c r="B8" s="61">
        <f>'Electric lighting'!$G8+'Clear Sky'!B8</f>
        <v>903.99770000000001</v>
      </c>
      <c r="C8" s="26">
        <f>'Electric lighting'!$G8+'Clear Sky'!C8</f>
        <v>596.99437</v>
      </c>
      <c r="D8" s="26">
        <f>'Electric lighting'!$G8+'Clear Sky'!D8</f>
        <v>635.66660000000002</v>
      </c>
      <c r="E8" s="26">
        <f>'Electric lighting'!$G8+'Clear Sky'!E8</f>
        <v>648.48723000000007</v>
      </c>
      <c r="F8" s="26">
        <f>'Clear Sky'!F8</f>
        <v>703.65440000000001</v>
      </c>
      <c r="G8" s="26">
        <f>'Clear Sky'!G8</f>
        <v>799.48749999999995</v>
      </c>
      <c r="H8" s="26">
        <f>'Electric lighting'!$G8+'Clear Sky'!H8</f>
        <v>1013.3451</v>
      </c>
      <c r="I8" s="26">
        <f>'Electric lighting'!$G8+'Clear Sky'!I8</f>
        <v>893.55119999999999</v>
      </c>
      <c r="J8" s="26">
        <f>'Electric lighting'!$G8+'Clear Sky'!J8</f>
        <v>651.28158000000008</v>
      </c>
      <c r="K8" s="26">
        <f>'Electric lighting'!$G8+'Clear Sky'!K8</f>
        <v>563.6</v>
      </c>
      <c r="L8" s="26">
        <f>'Electric lighting'!$G8+'Clear Sky'!L8</f>
        <v>761.41309999999999</v>
      </c>
      <c r="M8" s="26">
        <f>'Electric lighting'!$G8+'Clear Sky'!M8</f>
        <v>660.51382000000001</v>
      </c>
      <c r="N8" s="26">
        <f>'Electric lighting'!$G8+'Clear Sky'!N8</f>
        <v>768.91489999999999</v>
      </c>
      <c r="O8" s="26">
        <f>'Clear Sky'!O8</f>
        <v>1511.635</v>
      </c>
      <c r="P8" s="26">
        <f>'Clear Sky'!P8</f>
        <v>1537.2239999999999</v>
      </c>
      <c r="Q8" s="26">
        <f>'Clear Sky'!Q8</f>
        <v>696.64070000000004</v>
      </c>
      <c r="R8" s="26">
        <f>'Clear Sky'!R8</f>
        <v>760.95780000000002</v>
      </c>
      <c r="S8" s="26">
        <f>'Clear Sky'!S8</f>
        <v>715.72990000000004</v>
      </c>
      <c r="T8" s="26">
        <f>'Electric lighting'!$G8+'Clear Sky'!T8</f>
        <v>952.98770000000002</v>
      </c>
      <c r="U8" s="26">
        <f>'Electric lighting'!$G8+'Clear Sky'!U8</f>
        <v>1125.1264000000001</v>
      </c>
      <c r="V8" s="26">
        <f>'Electric lighting'!$G8+'Clear Sky'!V8</f>
        <v>724.21590000000003</v>
      </c>
      <c r="W8" s="26">
        <f>'Electric lighting'!$G8+'Clear Sky'!W8</f>
        <v>639.21391000000006</v>
      </c>
      <c r="X8" s="26">
        <f>'Electric lighting'!$G8+'Clear Sky'!X8</f>
        <v>716.85789999999997</v>
      </c>
      <c r="Y8" s="26">
        <f>'Electric lighting'!$G8+'Clear Sky'!Y8</f>
        <v>717.50369999999998</v>
      </c>
      <c r="Z8" s="26">
        <f>'Clear Sky'!Z8</f>
        <v>1428.6959999999999</v>
      </c>
      <c r="AA8" s="26">
        <f>'Clear Sky'!AA8</f>
        <v>1181.73</v>
      </c>
      <c r="AB8" s="26">
        <f>'Clear Sky'!AB8</f>
        <v>1016.076</v>
      </c>
      <c r="AC8" s="26">
        <f>'Clear Sky'!AC8</f>
        <v>861.08920000000001</v>
      </c>
      <c r="AD8" s="26">
        <f>'Clear Sky'!AD8</f>
        <v>925.11289999999997</v>
      </c>
      <c r="AE8" s="62">
        <f>'Clear Sky'!AE8</f>
        <v>778.26509999999996</v>
      </c>
    </row>
    <row r="9" spans="1:33" x14ac:dyDescent="0.3">
      <c r="A9" s="104" t="s">
        <v>11</v>
      </c>
      <c r="B9" s="61">
        <f>'Electric lighting'!$G9+'Clear Sky'!B9</f>
        <v>910.16219999999998</v>
      </c>
      <c r="C9" s="26">
        <f>'Electric lighting'!$G9+'Clear Sky'!C9</f>
        <v>646.94605000000001</v>
      </c>
      <c r="D9" s="26">
        <f>'Electric lighting'!$G9+'Clear Sky'!D9</f>
        <v>691.16503999999998</v>
      </c>
      <c r="E9" s="26">
        <f>'Electric lighting'!$G9+'Clear Sky'!E9</f>
        <v>782.74810000000002</v>
      </c>
      <c r="F9" s="26">
        <f>'Clear Sky'!F9</f>
        <v>1290.999</v>
      </c>
      <c r="G9" s="26">
        <f>'Clear Sky'!G9</f>
        <v>915.22940000000006</v>
      </c>
      <c r="H9" s="26">
        <f>'Electric lighting'!$G9+'Clear Sky'!H9</f>
        <v>1149.2710999999999</v>
      </c>
      <c r="I9" s="26">
        <f>'Electric lighting'!$G9+'Clear Sky'!I9</f>
        <v>917.03909999999996</v>
      </c>
      <c r="J9" s="26">
        <f>'Electric lighting'!$G9+'Clear Sky'!J9</f>
        <v>723.0145</v>
      </c>
      <c r="K9" s="26">
        <f>'Electric lighting'!$G9+'Clear Sky'!K9</f>
        <v>613.1</v>
      </c>
      <c r="L9" s="26">
        <f>'Electric lighting'!$G9+'Clear Sky'!L9</f>
        <v>680.52184</v>
      </c>
      <c r="M9" s="26">
        <f>'Electric lighting'!$G9+'Clear Sky'!M9</f>
        <v>675.60099000000002</v>
      </c>
      <c r="N9" s="26">
        <f>'Electric lighting'!$G9+'Clear Sky'!N9</f>
        <v>680.90931999999998</v>
      </c>
      <c r="O9" s="26">
        <f>'Clear Sky'!O9</f>
        <v>2012.01</v>
      </c>
      <c r="P9" s="26">
        <f>'Clear Sky'!P9</f>
        <v>1880.277</v>
      </c>
      <c r="Q9" s="26">
        <f>'Clear Sky'!Q9</f>
        <v>765.00419999999997</v>
      </c>
      <c r="R9" s="26">
        <f>'Clear Sky'!R9</f>
        <v>770.99789999999996</v>
      </c>
      <c r="S9" s="26">
        <f>'Clear Sky'!S9</f>
        <v>620.75829999999996</v>
      </c>
      <c r="T9" s="26">
        <f>'Electric lighting'!$G9+'Clear Sky'!T9</f>
        <v>1053.9180000000001</v>
      </c>
      <c r="U9" s="26">
        <f>'Electric lighting'!$G9+'Clear Sky'!U9</f>
        <v>1075.4692</v>
      </c>
      <c r="V9" s="26">
        <f>'Electric lighting'!$G9+'Clear Sky'!V9</f>
        <v>673.33726000000001</v>
      </c>
      <c r="W9" s="26">
        <f>'Electric lighting'!$G9+'Clear Sky'!W9</f>
        <v>703.95793000000003</v>
      </c>
      <c r="X9" s="26">
        <f>'Electric lighting'!$G9+'Clear Sky'!X9</f>
        <v>739.03110000000004</v>
      </c>
      <c r="Y9" s="26">
        <f>'Electric lighting'!$G9+'Clear Sky'!Y9</f>
        <v>713.06986000000006</v>
      </c>
      <c r="Z9" s="26">
        <f>'Clear Sky'!Z9</f>
        <v>1741.6610000000001</v>
      </c>
      <c r="AA9" s="26">
        <f>'Clear Sky'!AA9</f>
        <v>1328.223</v>
      </c>
      <c r="AB9" s="26">
        <f>'Clear Sky'!AB9</f>
        <v>1081.299</v>
      </c>
      <c r="AC9" s="26">
        <f>'Clear Sky'!AC9</f>
        <v>927.70060000000001</v>
      </c>
      <c r="AD9" s="26">
        <f>'Clear Sky'!AD9</f>
        <v>910.90660000000003</v>
      </c>
      <c r="AE9" s="62">
        <f>'Clear Sky'!AE9</f>
        <v>867.59649999999999</v>
      </c>
    </row>
    <row r="10" spans="1:33" x14ac:dyDescent="0.3">
      <c r="A10" s="104" t="s">
        <v>12</v>
      </c>
      <c r="B10" s="61">
        <f>'Electric lighting'!$G10+'Clear Sky'!B10</f>
        <v>1001.2046</v>
      </c>
      <c r="C10" s="26">
        <f>'Electric lighting'!$G10+'Clear Sky'!C10</f>
        <v>692.61598000000004</v>
      </c>
      <c r="D10" s="26">
        <f>'Electric lighting'!$G10+'Clear Sky'!D10</f>
        <v>742.49608999999998</v>
      </c>
      <c r="E10" s="26">
        <f>'Electric lighting'!$G10+'Clear Sky'!E10</f>
        <v>735.42137000000002</v>
      </c>
      <c r="F10" s="26">
        <f>'Clear Sky'!F10</f>
        <v>1914.287</v>
      </c>
      <c r="G10" s="26">
        <f>'Clear Sky'!G10</f>
        <v>1110.326</v>
      </c>
      <c r="H10" s="26">
        <f>'Electric lighting'!$G10+'Clear Sky'!H10</f>
        <v>1273.518</v>
      </c>
      <c r="I10" s="26">
        <f>'Electric lighting'!$G10+'Clear Sky'!I10</f>
        <v>1001.7850000000001</v>
      </c>
      <c r="J10" s="26">
        <f>'Electric lighting'!$G10+'Clear Sky'!J10</f>
        <v>781.75559999999996</v>
      </c>
      <c r="K10" s="26">
        <f>'Electric lighting'!$G10+'Clear Sky'!K10</f>
        <v>644.6</v>
      </c>
      <c r="L10" s="26">
        <f>'Electric lighting'!$G10+'Clear Sky'!L10</f>
        <v>724.37329</v>
      </c>
      <c r="M10" s="26">
        <f>'Electric lighting'!$G10+'Clear Sky'!M10</f>
        <v>770.8356</v>
      </c>
      <c r="N10" s="26">
        <f>'Electric lighting'!$G10+'Clear Sky'!N10</f>
        <v>783.98430000000008</v>
      </c>
      <c r="O10" s="26">
        <f>'Clear Sky'!O10</f>
        <v>2891.1610000000001</v>
      </c>
      <c r="P10" s="26">
        <f>'Clear Sky'!P10</f>
        <v>1948.232</v>
      </c>
      <c r="Q10" s="26">
        <f>'Clear Sky'!Q10</f>
        <v>1230.8969999999999</v>
      </c>
      <c r="R10" s="26">
        <f>'Clear Sky'!R10</f>
        <v>922.6028</v>
      </c>
      <c r="S10" s="26">
        <f>'Clear Sky'!S10</f>
        <v>824.85770000000002</v>
      </c>
      <c r="T10" s="26">
        <f>'Electric lighting'!$G10+'Clear Sky'!T10</f>
        <v>1221.8074999999999</v>
      </c>
      <c r="U10" s="26">
        <f>'Electric lighting'!$G10+'Clear Sky'!U10</f>
        <v>1305.9495000000002</v>
      </c>
      <c r="V10" s="26">
        <f>'Electric lighting'!$G10+'Clear Sky'!V10</f>
        <v>888.75870000000009</v>
      </c>
      <c r="W10" s="26">
        <f>'Electric lighting'!$G10+'Clear Sky'!W10</f>
        <v>804.14419999999996</v>
      </c>
      <c r="X10" s="26">
        <f>'Electric lighting'!$G10+'Clear Sky'!X10</f>
        <v>767.50220000000002</v>
      </c>
      <c r="Y10" s="26">
        <f>'Electric lighting'!$G10+'Clear Sky'!Y10</f>
        <v>809.06479999999999</v>
      </c>
      <c r="Z10" s="26">
        <f>'Clear Sky'!Z10</f>
        <v>2529.8820000000001</v>
      </c>
      <c r="AA10" s="26">
        <f>'Clear Sky'!AA10</f>
        <v>1595.742</v>
      </c>
      <c r="AB10" s="26">
        <f>'Clear Sky'!AB10</f>
        <v>1344.54</v>
      </c>
      <c r="AC10" s="26">
        <f>'Clear Sky'!AC10</f>
        <v>1021.997</v>
      </c>
      <c r="AD10" s="26">
        <f>'Clear Sky'!AD10</f>
        <v>952.19140000000004</v>
      </c>
      <c r="AE10" s="62">
        <f>'Clear Sky'!AE10</f>
        <v>883.70889999999997</v>
      </c>
    </row>
    <row r="11" spans="1:33" x14ac:dyDescent="0.3">
      <c r="A11" s="104" t="s">
        <v>13</v>
      </c>
      <c r="B11" s="61">
        <f>'Electric lighting'!$G11+'Clear Sky'!B11</f>
        <v>1105.0909999999999</v>
      </c>
      <c r="C11" s="26">
        <f>'Electric lighting'!$G11+'Clear Sky'!C11</f>
        <v>670.81178</v>
      </c>
      <c r="D11" s="26">
        <f>'Electric lighting'!$G11+'Clear Sky'!D11</f>
        <v>715.69210999999996</v>
      </c>
      <c r="E11" s="26">
        <f>'Electric lighting'!$G11+'Clear Sky'!E11</f>
        <v>713.85784000000001</v>
      </c>
      <c r="F11" s="26">
        <f>'Clear Sky'!F11</f>
        <v>2129.6260000000002</v>
      </c>
      <c r="G11" s="26">
        <f>'Clear Sky'!G11</f>
        <v>1219.489</v>
      </c>
      <c r="H11" s="26">
        <f>'Electric lighting'!$G11+'Clear Sky'!H11</f>
        <v>1352.7383</v>
      </c>
      <c r="I11" s="26">
        <f>'Electric lighting'!$G11+'Clear Sky'!I11</f>
        <v>1089.905</v>
      </c>
      <c r="J11" s="26">
        <f>'Electric lighting'!$G11+'Clear Sky'!J11</f>
        <v>817.24350000000004</v>
      </c>
      <c r="K11" s="26">
        <f>'Electric lighting'!$G11+'Clear Sky'!K11</f>
        <v>635.9</v>
      </c>
      <c r="L11" s="26">
        <f>'Electric lighting'!$G11+'Clear Sky'!L11</f>
        <v>727.86969999999997</v>
      </c>
      <c r="M11" s="26">
        <f>'Electric lighting'!$G11+'Clear Sky'!M11</f>
        <v>832.75130000000001</v>
      </c>
      <c r="N11" s="26">
        <f>'Electric lighting'!$G11+'Clear Sky'!N11</f>
        <v>725.16354000000001</v>
      </c>
      <c r="O11" s="26">
        <f>'Clear Sky'!O11</f>
        <v>3456.9789999999998</v>
      </c>
      <c r="P11" s="26">
        <f>'Clear Sky'!P11</f>
        <v>2799.248</v>
      </c>
      <c r="Q11" s="26">
        <f>'Clear Sky'!Q11</f>
        <v>1650.595</v>
      </c>
      <c r="R11" s="26">
        <f>'Clear Sky'!R11</f>
        <v>1073.9839999999999</v>
      </c>
      <c r="S11" s="26">
        <f>'Clear Sky'!S11</f>
        <v>870.50199999999995</v>
      </c>
      <c r="T11" s="26">
        <f>'Electric lighting'!$G11+'Clear Sky'!T11</f>
        <v>1312.4661000000001</v>
      </c>
      <c r="U11" s="26">
        <f>'Electric lighting'!$G11+'Clear Sky'!U11</f>
        <v>1225.2993999999999</v>
      </c>
      <c r="V11" s="26">
        <f>'Electric lighting'!$G11+'Clear Sky'!V11</f>
        <v>730.82696999999996</v>
      </c>
      <c r="W11" s="26">
        <f>'Electric lighting'!$G11+'Clear Sky'!W11</f>
        <v>755.37189999999998</v>
      </c>
      <c r="X11" s="26">
        <f>'Electric lighting'!$G11+'Clear Sky'!X11</f>
        <v>716.34061999999994</v>
      </c>
      <c r="Y11" s="26">
        <f>'Electric lighting'!$G11+'Clear Sky'!Y11</f>
        <v>701.25568999999996</v>
      </c>
      <c r="Z11" s="26">
        <f>'Clear Sky'!Z11</f>
        <v>3365.3270000000002</v>
      </c>
      <c r="AA11" s="26">
        <f>'Clear Sky'!AA11</f>
        <v>2353.39</v>
      </c>
      <c r="AB11" s="26">
        <f>'Clear Sky'!AB11</f>
        <v>1527.171</v>
      </c>
      <c r="AC11" s="26">
        <f>'Clear Sky'!AC11</f>
        <v>1259.395</v>
      </c>
      <c r="AD11" s="26">
        <f>'Clear Sky'!AD11</f>
        <v>1063.076</v>
      </c>
      <c r="AE11" s="62">
        <f>'Clear Sky'!AE11</f>
        <v>1285.2739999999999</v>
      </c>
    </row>
    <row r="12" spans="1:33" x14ac:dyDescent="0.3">
      <c r="A12" s="104" t="s">
        <v>19</v>
      </c>
      <c r="B12" s="61">
        <f>'Electric lighting'!$G12+'Clear Sky'!B12</f>
        <v>1030.4065000000001</v>
      </c>
      <c r="C12" s="26">
        <f>'Electric lighting'!$G12+'Clear Sky'!C12</f>
        <v>656.46447000000001</v>
      </c>
      <c r="D12" s="26">
        <f>'Electric lighting'!$G12+'Clear Sky'!D12</f>
        <v>711.74270000000001</v>
      </c>
      <c r="E12" s="26">
        <f>'Electric lighting'!$G12+'Clear Sky'!E12</f>
        <v>667.81483000000003</v>
      </c>
      <c r="F12" s="26">
        <f>'Clear Sky'!F12</f>
        <v>1460.1959999999999</v>
      </c>
      <c r="G12" s="26">
        <f>'Clear Sky'!G12</f>
        <v>838.62620000000004</v>
      </c>
      <c r="H12" s="26">
        <f>'Electric lighting'!$G12+'Clear Sky'!H12</f>
        <v>1177.2855</v>
      </c>
      <c r="I12" s="26">
        <f>'Electric lighting'!$G12+'Clear Sky'!I12</f>
        <v>1031.5897</v>
      </c>
      <c r="J12" s="26">
        <f>'Electric lighting'!$G12+'Clear Sky'!J12</f>
        <v>702.95410000000004</v>
      </c>
      <c r="K12" s="26">
        <f>'Electric lighting'!$G12+'Clear Sky'!K12</f>
        <v>599.5</v>
      </c>
      <c r="L12" s="26">
        <f>'Electric lighting'!$G12+'Clear Sky'!L12</f>
        <v>683.24030000000005</v>
      </c>
      <c r="M12" s="26">
        <f>'Electric lighting'!$G12+'Clear Sky'!M12</f>
        <v>716.56560000000002</v>
      </c>
      <c r="N12" s="26">
        <f>'Electric lighting'!$G12+'Clear Sky'!N12</f>
        <v>792.05680000000007</v>
      </c>
      <c r="O12" s="26">
        <f>'Clear Sky'!O12</f>
        <v>2417.953</v>
      </c>
      <c r="P12" s="26">
        <f>'Clear Sky'!P12</f>
        <v>1680.0709999999999</v>
      </c>
      <c r="Q12" s="26">
        <f>'Clear Sky'!Q12</f>
        <v>1130.373</v>
      </c>
      <c r="R12" s="26">
        <f>'Clear Sky'!R12</f>
        <v>809.24699999999996</v>
      </c>
      <c r="S12" s="26">
        <f>'Clear Sky'!S12</f>
        <v>775.68129999999996</v>
      </c>
      <c r="T12" s="26">
        <f>'Electric lighting'!$G12+'Clear Sky'!T12</f>
        <v>1021.3588</v>
      </c>
      <c r="U12" s="26">
        <f>'Electric lighting'!$G12+'Clear Sky'!U12</f>
        <v>1251.6177</v>
      </c>
      <c r="V12" s="26">
        <f>'Electric lighting'!$G12+'Clear Sky'!V12</f>
        <v>724.0652</v>
      </c>
      <c r="W12" s="26">
        <f>'Electric lighting'!$G12+'Clear Sky'!W12</f>
        <v>655.48121000000003</v>
      </c>
      <c r="X12" s="26">
        <f>'Electric lighting'!$G12+'Clear Sky'!X12</f>
        <v>786.59360000000004</v>
      </c>
      <c r="Y12" s="26">
        <f>'Electric lighting'!$G12+'Clear Sky'!Y12</f>
        <v>726.65750000000003</v>
      </c>
      <c r="Z12" s="26">
        <f>'Clear Sky'!Z12</f>
        <v>2070.7629999999999</v>
      </c>
      <c r="AA12" s="26">
        <f>'Clear Sky'!AA12</f>
        <v>1361.847</v>
      </c>
      <c r="AB12" s="26">
        <f>'Clear Sky'!AB12</f>
        <v>1152.1890000000001</v>
      </c>
      <c r="AC12" s="26">
        <f>'Clear Sky'!AC12</f>
        <v>1046.377</v>
      </c>
      <c r="AD12" s="26">
        <f>'Clear Sky'!AD12</f>
        <v>943.67880000000002</v>
      </c>
      <c r="AE12" s="62">
        <f>'Clear Sky'!AE12</f>
        <v>927.17010000000005</v>
      </c>
    </row>
    <row r="13" spans="1:33" x14ac:dyDescent="0.3">
      <c r="A13" s="104" t="s">
        <v>14</v>
      </c>
      <c r="B13" s="61">
        <f>'Electric lighting'!$G13+'Clear Sky'!B13</f>
        <v>997.8229</v>
      </c>
      <c r="C13" s="26">
        <f>'Electric lighting'!$G13+'Clear Sky'!C13</f>
        <v>595.99446</v>
      </c>
      <c r="D13" s="26">
        <f>'Electric lighting'!$G13+'Clear Sky'!D13</f>
        <v>624.67324999999994</v>
      </c>
      <c r="E13" s="26">
        <f>'Electric lighting'!$G13+'Clear Sky'!E13</f>
        <v>629.44703000000004</v>
      </c>
      <c r="F13" s="26">
        <f>'Clear Sky'!F13</f>
        <v>2237.3890000000001</v>
      </c>
      <c r="G13" s="26">
        <f>'Clear Sky'!G13</f>
        <v>1682.078</v>
      </c>
      <c r="H13" s="26">
        <f>'Electric lighting'!$G13+'Clear Sky'!H13</f>
        <v>1242.7674</v>
      </c>
      <c r="I13" s="26">
        <f>'Electric lighting'!$G13+'Clear Sky'!I13</f>
        <v>1042.8557000000001</v>
      </c>
      <c r="J13" s="26">
        <f>'Electric lighting'!$G13+'Clear Sky'!J13</f>
        <v>724.9538</v>
      </c>
      <c r="K13" s="26">
        <f>'Electric lighting'!$G13+'Clear Sky'!K13</f>
        <v>562.14</v>
      </c>
      <c r="L13" s="26">
        <f>'Electric lighting'!$G13+'Clear Sky'!L13</f>
        <v>661.57605000000001</v>
      </c>
      <c r="M13" s="26">
        <f>'Electric lighting'!$G13+'Clear Sky'!M13</f>
        <v>665.82870000000003</v>
      </c>
      <c r="N13" s="26">
        <f>'Electric lighting'!$G13+'Clear Sky'!N13</f>
        <v>661.29321000000004</v>
      </c>
      <c r="O13" s="26">
        <f>'Clear Sky'!O13</f>
        <v>4004.8090000000002</v>
      </c>
      <c r="P13" s="26">
        <f>'Clear Sky'!P13</f>
        <v>2821.1970000000001</v>
      </c>
      <c r="Q13" s="26">
        <f>'Clear Sky'!Q13</f>
        <v>1747.046</v>
      </c>
      <c r="R13" s="26">
        <f>'Clear Sky'!R13</f>
        <v>1086.0999999999999</v>
      </c>
      <c r="S13" s="26">
        <f>'Clear Sky'!S13</f>
        <v>859.07539999999995</v>
      </c>
      <c r="T13" s="26">
        <f>'Electric lighting'!$G13+'Clear Sky'!T13</f>
        <v>1278.0427999999999</v>
      </c>
      <c r="U13" s="26">
        <f>'Electric lighting'!$G13+'Clear Sky'!U13</f>
        <v>1160.5989999999999</v>
      </c>
      <c r="V13" s="26">
        <f>'Electric lighting'!$G13+'Clear Sky'!V13</f>
        <v>681.15899999999999</v>
      </c>
      <c r="W13" s="26">
        <f>'Electric lighting'!$G13+'Clear Sky'!W13</f>
        <v>644.68610999999999</v>
      </c>
      <c r="X13" s="26">
        <f>'Electric lighting'!$G13+'Clear Sky'!X13</f>
        <v>684.17560000000003</v>
      </c>
      <c r="Y13" s="26">
        <f>'Electric lighting'!$G13+'Clear Sky'!Y13</f>
        <v>672.23849999999993</v>
      </c>
      <c r="Z13" s="26">
        <f>'Clear Sky'!Z13</f>
        <v>3017.7460000000001</v>
      </c>
      <c r="AA13" s="26">
        <f>'Clear Sky'!AA13</f>
        <v>2388.1869999999999</v>
      </c>
      <c r="AB13" s="26">
        <f>'Clear Sky'!AB13</f>
        <v>1394.3309999999999</v>
      </c>
      <c r="AC13" s="26">
        <f>'Clear Sky'!AC13</f>
        <v>1253.1410000000001</v>
      </c>
      <c r="AD13" s="26">
        <f>'Clear Sky'!AD13</f>
        <v>1130.2339999999999</v>
      </c>
      <c r="AE13" s="62">
        <f>'Clear Sky'!AE13</f>
        <v>1049.8599999999999</v>
      </c>
    </row>
    <row r="14" spans="1:33" x14ac:dyDescent="0.3">
      <c r="A14" s="104" t="s">
        <v>15</v>
      </c>
      <c r="B14" s="61">
        <f>'Electric lighting'!$G14+'Clear Sky'!B14</f>
        <v>1029.5389</v>
      </c>
      <c r="C14" s="26">
        <f>'Electric lighting'!$G14+'Clear Sky'!C14</f>
        <v>648.15845000000002</v>
      </c>
      <c r="D14" s="26">
        <f>'Electric lighting'!$G14+'Clear Sky'!D14</f>
        <v>691.31535999999994</v>
      </c>
      <c r="E14" s="26">
        <f>'Electric lighting'!$G14+'Clear Sky'!E14</f>
        <v>706.88559999999995</v>
      </c>
      <c r="F14" s="26">
        <f>'Clear Sky'!F14</f>
        <v>1138.836</v>
      </c>
      <c r="G14" s="26">
        <f>'Clear Sky'!G14</f>
        <v>987.49300000000005</v>
      </c>
      <c r="H14" s="26">
        <f>'Electric lighting'!$G14+'Clear Sky'!H14</f>
        <v>1131.1970999999999</v>
      </c>
      <c r="I14" s="26">
        <f>'Electric lighting'!$G14+'Clear Sky'!I14</f>
        <v>933.80009999999993</v>
      </c>
      <c r="J14" s="26">
        <f>'Electric lighting'!$G14+'Clear Sky'!J14</f>
        <v>743.96249999999998</v>
      </c>
      <c r="K14" s="26">
        <f>'Electric lighting'!$G14+'Clear Sky'!K14</f>
        <v>603.4</v>
      </c>
      <c r="L14" s="26">
        <f>'Electric lighting'!$G14+'Clear Sky'!L14</f>
        <v>749.18629999999996</v>
      </c>
      <c r="M14" s="26">
        <f>'Electric lighting'!$G14+'Clear Sky'!M14</f>
        <v>772.274</v>
      </c>
      <c r="N14" s="26">
        <f>'Electric lighting'!$G14+'Clear Sky'!N14</f>
        <v>657.75973999999997</v>
      </c>
      <c r="O14" s="26">
        <f>'Clear Sky'!O14</f>
        <v>2437.087</v>
      </c>
      <c r="P14" s="26">
        <f>'Clear Sky'!P14</f>
        <v>1515.3019999999999</v>
      </c>
      <c r="Q14" s="26">
        <f>'Clear Sky'!Q14</f>
        <v>963.45590000000004</v>
      </c>
      <c r="R14" s="26">
        <f>'Clear Sky'!R14</f>
        <v>790.49400000000003</v>
      </c>
      <c r="S14" s="26">
        <f>'Clear Sky'!S14</f>
        <v>741.05600000000004</v>
      </c>
      <c r="T14" s="26">
        <f>'Electric lighting'!$G14+'Clear Sky'!T14</f>
        <v>1163.7374</v>
      </c>
      <c r="U14" s="26">
        <f>'Electric lighting'!$G14+'Clear Sky'!U14</f>
        <v>1088.9886999999999</v>
      </c>
      <c r="V14" s="26">
        <f>'Electric lighting'!$G14+'Clear Sky'!V14</f>
        <v>676.95515999999998</v>
      </c>
      <c r="W14" s="26">
        <f>'Electric lighting'!$G14+'Clear Sky'!W14</f>
        <v>721.31079999999997</v>
      </c>
      <c r="X14" s="26">
        <f>'Electric lighting'!$G14+'Clear Sky'!X14</f>
        <v>693.63614999999993</v>
      </c>
      <c r="Y14" s="26">
        <f>'Electric lighting'!$G14+'Clear Sky'!Y14</f>
        <v>735.19039999999995</v>
      </c>
      <c r="Z14" s="26">
        <f>'Clear Sky'!Z14</f>
        <v>2048.6489999999999</v>
      </c>
      <c r="AA14" s="26">
        <f>'Clear Sky'!AA14</f>
        <v>1436.299</v>
      </c>
      <c r="AB14" s="26">
        <f>'Clear Sky'!AB14</f>
        <v>1252.8019999999999</v>
      </c>
      <c r="AC14" s="26">
        <f>'Clear Sky'!AC14</f>
        <v>1057.1130000000001</v>
      </c>
      <c r="AD14" s="26">
        <f>'Clear Sky'!AD14</f>
        <v>944.149</v>
      </c>
      <c r="AE14" s="62">
        <f>'Clear Sky'!AE14</f>
        <v>1129.9739999999999</v>
      </c>
    </row>
    <row r="15" spans="1:33" x14ac:dyDescent="0.3">
      <c r="A15" s="104" t="s">
        <v>16</v>
      </c>
      <c r="B15" s="61">
        <f>'Electric lighting'!$G15+'Clear Sky'!B15</f>
        <v>1015.473</v>
      </c>
      <c r="C15" s="26">
        <f>'Electric lighting'!$G15+'Clear Sky'!C15</f>
        <v>677.8134</v>
      </c>
      <c r="D15" s="26">
        <f>'Electric lighting'!$G15+'Clear Sky'!D15</f>
        <v>688.59645</v>
      </c>
      <c r="E15" s="26">
        <f>'Electric lighting'!$G15+'Clear Sky'!E15</f>
        <v>704.65735999999993</v>
      </c>
      <c r="F15" s="26">
        <f>'Clear Sky'!F15</f>
        <v>1303.835</v>
      </c>
      <c r="G15" s="26">
        <f>'Clear Sky'!G15</f>
        <v>786.87869999999998</v>
      </c>
      <c r="H15" s="26">
        <f>'Electric lighting'!$G15+'Clear Sky'!H15</f>
        <v>1133.8698999999999</v>
      </c>
      <c r="I15" s="26">
        <f>'Electric lighting'!$G15+'Clear Sky'!I15</f>
        <v>944.2331999999999</v>
      </c>
      <c r="J15" s="26">
        <f>'Electric lighting'!$G15+'Clear Sky'!J15</f>
        <v>744.3963</v>
      </c>
      <c r="K15" s="26">
        <f>'Electric lighting'!$G15+'Clear Sky'!K15</f>
        <v>627.79999999999995</v>
      </c>
      <c r="L15" s="26">
        <f>'Electric lighting'!$G15+'Clear Sky'!L15</f>
        <v>764.84079999999994</v>
      </c>
      <c r="M15" s="26">
        <f>'Electric lighting'!$G15+'Clear Sky'!M15</f>
        <v>772.13919999999996</v>
      </c>
      <c r="N15" s="26">
        <f>'Electric lighting'!$G15+'Clear Sky'!N15</f>
        <v>685.84610999999995</v>
      </c>
      <c r="O15" s="26">
        <f>'Clear Sky'!O15</f>
        <v>2255.625</v>
      </c>
      <c r="P15" s="26">
        <f>'Clear Sky'!P15</f>
        <v>1732.444</v>
      </c>
      <c r="Q15" s="26">
        <f>'Clear Sky'!Q15</f>
        <v>1045.645</v>
      </c>
      <c r="R15" s="26">
        <f>'Clear Sky'!R15</f>
        <v>901.91089999999997</v>
      </c>
      <c r="S15" s="26">
        <f>'Clear Sky'!S15</f>
        <v>628.91240000000005</v>
      </c>
      <c r="T15" s="26">
        <f>'Electric lighting'!$G15+'Clear Sky'!T15</f>
        <v>1025.0457999999999</v>
      </c>
      <c r="U15" s="26">
        <f>'Electric lighting'!$G15+'Clear Sky'!U15</f>
        <v>1128.9466</v>
      </c>
      <c r="V15" s="26">
        <f>'Electric lighting'!$G15+'Clear Sky'!V15</f>
        <v>700.47631000000001</v>
      </c>
      <c r="W15" s="26">
        <f>'Electric lighting'!$G15+'Clear Sky'!W15</f>
        <v>820.99799999999993</v>
      </c>
      <c r="X15" s="26">
        <f>'Electric lighting'!$G15+'Clear Sky'!X15</f>
        <v>712.91931999999997</v>
      </c>
      <c r="Y15" s="26">
        <f>'Electric lighting'!$G15+'Clear Sky'!Y15</f>
        <v>717.42472999999995</v>
      </c>
      <c r="Z15" s="26">
        <f>'Clear Sky'!Z15</f>
        <v>1754.9190000000001</v>
      </c>
      <c r="AA15" s="26">
        <f>'Clear Sky'!AA15</f>
        <v>1565.0329999999999</v>
      </c>
      <c r="AB15" s="26">
        <f>'Clear Sky'!AB15</f>
        <v>983.75540000000001</v>
      </c>
      <c r="AC15" s="26">
        <f>'Clear Sky'!AC15</f>
        <v>998.13289999999995</v>
      </c>
      <c r="AD15" s="26">
        <f>'Clear Sky'!AD15</f>
        <v>858.63279999999997</v>
      </c>
      <c r="AE15" s="62">
        <f>'Clear Sky'!AE15</f>
        <v>1019.0170000000001</v>
      </c>
    </row>
    <row r="16" spans="1:33" x14ac:dyDescent="0.3">
      <c r="A16" s="104" t="s">
        <v>17</v>
      </c>
      <c r="B16" s="61">
        <f>'Electric lighting'!$G16+'Clear Sky'!B16</f>
        <v>1090.7032999999999</v>
      </c>
      <c r="C16" s="26">
        <f>'Electric lighting'!$G16+'Clear Sky'!C16</f>
        <v>645.2836299999999</v>
      </c>
      <c r="D16" s="26">
        <f>'Electric lighting'!$G16+'Clear Sky'!D16</f>
        <v>709.98680999999999</v>
      </c>
      <c r="E16" s="26">
        <f>'Electric lighting'!$G16+'Clear Sky'!E16</f>
        <v>794.79879999999991</v>
      </c>
      <c r="F16" s="26">
        <f>'Clear Sky'!F16</f>
        <v>1570.9949999999999</v>
      </c>
      <c r="G16" s="26">
        <f>'Clear Sky'!G16</f>
        <v>894.24789999999996</v>
      </c>
      <c r="H16" s="26">
        <f>'Electric lighting'!$G16+'Clear Sky'!H16</f>
        <v>1205.4591</v>
      </c>
      <c r="I16" s="26">
        <f>'Electric lighting'!$G16+'Clear Sky'!I16</f>
        <v>1067.5621999999998</v>
      </c>
      <c r="J16" s="26">
        <f>'Electric lighting'!$G16+'Clear Sky'!J16</f>
        <v>771.25839999999994</v>
      </c>
      <c r="K16" s="26">
        <f>'Electric lighting'!$G16+'Clear Sky'!K16</f>
        <v>616.79999999999995</v>
      </c>
      <c r="L16" s="26">
        <f>'Electric lighting'!$G16+'Clear Sky'!L16</f>
        <v>750.66579999999999</v>
      </c>
      <c r="M16" s="26">
        <f>'Electric lighting'!$G16+'Clear Sky'!M16</f>
        <v>767.03689999999995</v>
      </c>
      <c r="N16" s="26">
        <f>'Electric lighting'!$G16+'Clear Sky'!N16</f>
        <v>708.80928999999992</v>
      </c>
      <c r="O16" s="26">
        <f>'Clear Sky'!O16</f>
        <v>2913.547</v>
      </c>
      <c r="P16" s="26">
        <f>'Clear Sky'!P16</f>
        <v>2618.5010000000002</v>
      </c>
      <c r="Q16" s="26">
        <f>'Clear Sky'!Q16</f>
        <v>1207.2139999999999</v>
      </c>
      <c r="R16" s="26">
        <f>'Clear Sky'!R16</f>
        <v>1024.8209999999999</v>
      </c>
      <c r="S16" s="26">
        <f>'Clear Sky'!S16</f>
        <v>802.35950000000003</v>
      </c>
      <c r="T16" s="26">
        <f>'Electric lighting'!$G16+'Clear Sky'!T16</f>
        <v>1234.9832000000001</v>
      </c>
      <c r="U16" s="26">
        <f>'Electric lighting'!$G16+'Clear Sky'!U16</f>
        <v>1119.5005999999998</v>
      </c>
      <c r="V16" s="26">
        <f>'Electric lighting'!$G16+'Clear Sky'!V16</f>
        <v>700.27301</v>
      </c>
      <c r="W16" s="26">
        <f>'Electric lighting'!$G16+'Clear Sky'!W16</f>
        <v>775.89139999999998</v>
      </c>
      <c r="X16" s="26">
        <f>'Electric lighting'!$G16+'Clear Sky'!X16</f>
        <v>738.45939999999996</v>
      </c>
      <c r="Y16" s="26">
        <f>'Electric lighting'!$G16+'Clear Sky'!Y16</f>
        <v>663.25207</v>
      </c>
      <c r="Z16" s="26">
        <f>'Clear Sky'!Z16</f>
        <v>3121.5819999999999</v>
      </c>
      <c r="AA16" s="26">
        <f>'Clear Sky'!AA16</f>
        <v>1786.3910000000001</v>
      </c>
      <c r="AB16" s="26">
        <f>'Clear Sky'!AB16</f>
        <v>1481.4449999999999</v>
      </c>
      <c r="AC16" s="26">
        <f>'Clear Sky'!AC16</f>
        <v>1144.0129999999999</v>
      </c>
      <c r="AD16" s="26">
        <f>'Clear Sky'!AD16</f>
        <v>855.40309999999999</v>
      </c>
      <c r="AE16" s="62">
        <f>'Clear Sky'!AE16</f>
        <v>1108.117</v>
      </c>
    </row>
    <row r="17" spans="1:33" x14ac:dyDescent="0.3">
      <c r="A17" s="104" t="s">
        <v>20</v>
      </c>
      <c r="B17" s="61">
        <f>'Electric lighting'!$G17+'Clear Sky'!B17</f>
        <v>948.41769999999997</v>
      </c>
      <c r="C17" s="26">
        <f>'Electric lighting'!$G17+'Clear Sky'!C17</f>
        <v>659.07142999999996</v>
      </c>
      <c r="D17" s="26">
        <f>'Electric lighting'!$G17+'Clear Sky'!D17</f>
        <v>706.71719999999993</v>
      </c>
      <c r="E17" s="26">
        <f>'Electric lighting'!$G17+'Clear Sky'!E17</f>
        <v>712.41239999999993</v>
      </c>
      <c r="F17" s="26">
        <f>'Clear Sky'!F17</f>
        <v>1046.039</v>
      </c>
      <c r="G17" s="26">
        <f>'Clear Sky'!G17</f>
        <v>819.16980000000001</v>
      </c>
      <c r="H17" s="26">
        <f>'Electric lighting'!$G17+'Clear Sky'!H17</f>
        <v>1130.0907999999999</v>
      </c>
      <c r="I17" s="26">
        <f>'Electric lighting'!$G17+'Clear Sky'!I17</f>
        <v>948.90210000000002</v>
      </c>
      <c r="J17" s="26">
        <f>'Electric lighting'!$G17+'Clear Sky'!J17</f>
        <v>695.16599999999994</v>
      </c>
      <c r="K17" s="26">
        <f>'Electric lighting'!$G17+'Clear Sky'!K17</f>
        <v>579.29999999999995</v>
      </c>
      <c r="L17" s="26">
        <f>'Electric lighting'!$G17+'Clear Sky'!L17</f>
        <v>737.08309999999994</v>
      </c>
      <c r="M17" s="26">
        <f>'Electric lighting'!$G17+'Clear Sky'!M17</f>
        <v>770.60559999999998</v>
      </c>
      <c r="N17" s="26">
        <f>'Electric lighting'!$G17+'Clear Sky'!N17</f>
        <v>690.70629999999994</v>
      </c>
      <c r="O17" s="26">
        <f>'Clear Sky'!O17</f>
        <v>1847.019</v>
      </c>
      <c r="P17" s="26">
        <f>'Clear Sky'!P17</f>
        <v>1517.8579999999999</v>
      </c>
      <c r="Q17" s="26">
        <f>'Clear Sky'!Q17</f>
        <v>941.77279999999996</v>
      </c>
      <c r="R17" s="26">
        <f>'Clear Sky'!R17</f>
        <v>735.66189999999995</v>
      </c>
      <c r="S17" s="26">
        <f>'Clear Sky'!S17</f>
        <v>671.57150000000001</v>
      </c>
      <c r="T17" s="26">
        <f>'Electric lighting'!$G17+'Clear Sky'!T17</f>
        <v>1047.8786</v>
      </c>
      <c r="U17" s="26">
        <f>'Electric lighting'!$G17+'Clear Sky'!U17</f>
        <v>1151.4299999999998</v>
      </c>
      <c r="V17" s="26">
        <f>'Electric lighting'!$G17+'Clear Sky'!V17</f>
        <v>700.31949999999995</v>
      </c>
      <c r="W17" s="26">
        <f>'Electric lighting'!$G17+'Clear Sky'!W17</f>
        <v>737.96730000000002</v>
      </c>
      <c r="X17" s="26">
        <f>'Electric lighting'!$G17+'Clear Sky'!X17</f>
        <v>698.90859999999998</v>
      </c>
      <c r="Y17" s="26">
        <f>'Electric lighting'!$G17+'Clear Sky'!Y17</f>
        <v>771.45740000000001</v>
      </c>
      <c r="Z17" s="26">
        <f>'Clear Sky'!Z17</f>
        <v>1737.6279999999999</v>
      </c>
      <c r="AA17" s="26">
        <f>'Clear Sky'!AA17</f>
        <v>1546.3879999999999</v>
      </c>
      <c r="AB17" s="26">
        <f>'Clear Sky'!AB17</f>
        <v>1155.4259999999999</v>
      </c>
      <c r="AC17" s="26">
        <f>'Clear Sky'!AC17</f>
        <v>1171.442</v>
      </c>
      <c r="AD17" s="26">
        <f>'Clear Sky'!AD17</f>
        <v>976.27260000000001</v>
      </c>
      <c r="AE17" s="62">
        <f>'Clear Sky'!AE17</f>
        <v>1160.346</v>
      </c>
    </row>
    <row r="18" spans="1:33" x14ac:dyDescent="0.3">
      <c r="A18" s="104" t="s">
        <v>21</v>
      </c>
      <c r="B18" s="61">
        <f>'Electric lighting'!$G18+'Clear Sky'!B18</f>
        <v>944.75970000000007</v>
      </c>
      <c r="C18" s="26">
        <f>'Electric lighting'!$G18+'Clear Sky'!C18</f>
        <v>588.09619999999995</v>
      </c>
      <c r="D18" s="26">
        <f>'Electric lighting'!$G18+'Clear Sky'!D18</f>
        <v>642.75818000000004</v>
      </c>
      <c r="E18" s="26">
        <f>'Electric lighting'!$G18+'Clear Sky'!E18</f>
        <v>616.77084000000002</v>
      </c>
      <c r="F18" s="26">
        <f>'Clear Sky'!F18</f>
        <v>2180.19</v>
      </c>
      <c r="G18" s="26">
        <f>'Clear Sky'!G18</f>
        <v>1260.049</v>
      </c>
      <c r="H18" s="26">
        <f>'Electric lighting'!$G18+'Clear Sky'!H18</f>
        <v>1418.6857</v>
      </c>
      <c r="I18" s="26">
        <f>'Electric lighting'!$G18+'Clear Sky'!I18</f>
        <v>1048.9459999999999</v>
      </c>
      <c r="J18" s="26">
        <f>'Electric lighting'!$G18+'Clear Sky'!J18</f>
        <v>705.27760000000001</v>
      </c>
      <c r="K18" s="26">
        <f>'Electric lighting'!$G18+'Clear Sky'!K18</f>
        <v>543.5</v>
      </c>
      <c r="L18" s="26">
        <f>'Electric lighting'!$G18+'Clear Sky'!L18</f>
        <v>641.24653999999998</v>
      </c>
      <c r="M18" s="26">
        <f>'Electric lighting'!$G18+'Clear Sky'!M18</f>
        <v>665.83979999999997</v>
      </c>
      <c r="N18" s="26">
        <f>'Electric lighting'!$G18+'Clear Sky'!N18</f>
        <v>690.38229999999999</v>
      </c>
      <c r="O18" s="26">
        <f>'Clear Sky'!O18</f>
        <v>50636.34</v>
      </c>
      <c r="P18" s="26">
        <f>'Clear Sky'!P18</f>
        <v>2448.665</v>
      </c>
      <c r="Q18" s="26">
        <f>'Clear Sky'!Q18</f>
        <v>1358.8409999999999</v>
      </c>
      <c r="R18" s="26">
        <f>'Clear Sky'!R18</f>
        <v>1012.101</v>
      </c>
      <c r="S18" s="26">
        <f>'Clear Sky'!S18</f>
        <v>832.40020000000004</v>
      </c>
      <c r="T18" s="26">
        <f>'Electric lighting'!$G18+'Clear Sky'!T18</f>
        <v>1153.4178000000002</v>
      </c>
      <c r="U18" s="26">
        <f>'Electric lighting'!$G18+'Clear Sky'!U18</f>
        <v>1232.5985000000001</v>
      </c>
      <c r="V18" s="26">
        <f>'Electric lighting'!$G18+'Clear Sky'!V18</f>
        <v>674.59960000000001</v>
      </c>
      <c r="W18" s="26">
        <f>'Electric lighting'!$G18+'Clear Sky'!W18</f>
        <v>666.23159999999996</v>
      </c>
      <c r="X18" s="26">
        <f>'Electric lighting'!$G18+'Clear Sky'!X18</f>
        <v>682.09249999999997</v>
      </c>
      <c r="Y18" s="26">
        <f>'Electric lighting'!$G18+'Clear Sky'!Y18</f>
        <v>648.37120000000004</v>
      </c>
      <c r="Z18" s="26">
        <f>'Clear Sky'!Z18</f>
        <v>3096.9470000000001</v>
      </c>
      <c r="AA18" s="26">
        <f>'Clear Sky'!AA18</f>
        <v>1958.59</v>
      </c>
      <c r="AB18" s="26">
        <f>'Clear Sky'!AB18</f>
        <v>1476.925</v>
      </c>
      <c r="AC18" s="26">
        <f>'Clear Sky'!AC18</f>
        <v>1174.3499999999999</v>
      </c>
      <c r="AD18" s="26">
        <f>'Clear Sky'!AD18</f>
        <v>1211.077</v>
      </c>
      <c r="AE18" s="62">
        <f>'Clear Sky'!AE18</f>
        <v>1007.1660000000001</v>
      </c>
    </row>
    <row r="19" spans="1:33" x14ac:dyDescent="0.3">
      <c r="A19" s="104" t="s">
        <v>22</v>
      </c>
      <c r="B19" s="61">
        <f>'Electric lighting'!$G19+'Clear Sky'!B19</f>
        <v>1012.3498999999999</v>
      </c>
      <c r="C19" s="26">
        <f>'Electric lighting'!$G19+'Clear Sky'!C19</f>
        <v>629.09614999999997</v>
      </c>
      <c r="D19" s="26">
        <f>'Electric lighting'!$G19+'Clear Sky'!D19</f>
        <v>647.47880999999995</v>
      </c>
      <c r="E19" s="26">
        <f>'Electric lighting'!$G19+'Clear Sky'!E19</f>
        <v>662.46511999999996</v>
      </c>
      <c r="F19" s="26">
        <f>'Clear Sky'!F19</f>
        <v>1415.424</v>
      </c>
      <c r="G19" s="26">
        <f>'Clear Sky'!G19</f>
        <v>1249.29</v>
      </c>
      <c r="H19" s="26">
        <f>'Electric lighting'!$G19+'Clear Sky'!H19</f>
        <v>1268.0237</v>
      </c>
      <c r="I19" s="26">
        <f>'Electric lighting'!$G19+'Clear Sky'!I19</f>
        <v>1033.3641</v>
      </c>
      <c r="J19" s="26">
        <f>'Electric lighting'!$G19+'Clear Sky'!J19</f>
        <v>725.5634</v>
      </c>
      <c r="K19" s="26">
        <f>'Electric lighting'!$G19+'Clear Sky'!K19</f>
        <v>590.79999999999995</v>
      </c>
      <c r="L19" s="26">
        <f>'Electric lighting'!$G19+'Clear Sky'!L19</f>
        <v>675.07322999999997</v>
      </c>
      <c r="M19" s="26">
        <f>'Electric lighting'!$G19+'Clear Sky'!M19</f>
        <v>698.74219999999991</v>
      </c>
      <c r="N19" s="26">
        <f>'Electric lighting'!$G19+'Clear Sky'!N19</f>
        <v>790.26519999999994</v>
      </c>
      <c r="O19" s="26">
        <f>'Clear Sky'!O19</f>
        <v>3447.95</v>
      </c>
      <c r="P19" s="26">
        <f>'Clear Sky'!P19</f>
        <v>2254.4580000000001</v>
      </c>
      <c r="Q19" s="26">
        <f>'Clear Sky'!Q19</f>
        <v>1330.105</v>
      </c>
      <c r="R19" s="26">
        <f>'Clear Sky'!R19</f>
        <v>900.72439999999995</v>
      </c>
      <c r="S19" s="26">
        <f>'Clear Sky'!S19</f>
        <v>912.12220000000002</v>
      </c>
      <c r="T19" s="26">
        <f>'Electric lighting'!$G19+'Clear Sky'!T19</f>
        <v>1135.4503</v>
      </c>
      <c r="U19" s="26">
        <f>'Electric lighting'!$G19+'Clear Sky'!U19</f>
        <v>1284.1877999999999</v>
      </c>
      <c r="V19" s="26">
        <f>'Electric lighting'!$G19+'Clear Sky'!V19</f>
        <v>686.56148999999994</v>
      </c>
      <c r="W19" s="26">
        <f>'Electric lighting'!$G19+'Clear Sky'!W19</f>
        <v>705.74099999999999</v>
      </c>
      <c r="X19" s="26">
        <f>'Electric lighting'!$G19+'Clear Sky'!X19</f>
        <v>708.12929999999994</v>
      </c>
      <c r="Y19" s="26">
        <f>'Electric lighting'!$G19+'Clear Sky'!Y19</f>
        <v>741.96179999999993</v>
      </c>
      <c r="Z19" s="26">
        <f>'Clear Sky'!Z19</f>
        <v>2469.1979999999999</v>
      </c>
      <c r="AA19" s="26">
        <f>'Clear Sky'!AA19</f>
        <v>1897.145</v>
      </c>
      <c r="AB19" s="26">
        <f>'Clear Sky'!AB19</f>
        <v>1295.2950000000001</v>
      </c>
      <c r="AC19" s="26">
        <f>'Clear Sky'!AC19</f>
        <v>984.20050000000003</v>
      </c>
      <c r="AD19" s="26">
        <f>'Clear Sky'!AD19</f>
        <v>967.2056</v>
      </c>
      <c r="AE19" s="62">
        <f>'Clear Sky'!AE19</f>
        <v>1124.4549999999999</v>
      </c>
    </row>
    <row r="20" spans="1:33" x14ac:dyDescent="0.3">
      <c r="A20" s="104" t="s">
        <v>23</v>
      </c>
      <c r="B20" s="61">
        <f>'Electric lighting'!$G20+'Clear Sky'!B20</f>
        <v>1003.6431</v>
      </c>
      <c r="C20" s="26">
        <f>'Electric lighting'!$G20+'Clear Sky'!C20</f>
        <v>660.29433000000006</v>
      </c>
      <c r="D20" s="26">
        <f>'Electric lighting'!$G20+'Clear Sky'!D20</f>
        <v>686.82426000000009</v>
      </c>
      <c r="E20" s="26">
        <f>'Electric lighting'!$G20+'Clear Sky'!E20</f>
        <v>702.86446000000001</v>
      </c>
      <c r="F20" s="26">
        <f>'Clear Sky'!F20</f>
        <v>1266.9259999999999</v>
      </c>
      <c r="G20" s="26">
        <f>'Clear Sky'!G20</f>
        <v>794.72360000000003</v>
      </c>
      <c r="H20" s="26">
        <f>'Electric lighting'!$G20+'Clear Sky'!H20</f>
        <v>1218.7266</v>
      </c>
      <c r="I20" s="26">
        <f>'Electric lighting'!$G20+'Clear Sky'!I20</f>
        <v>1031.7971</v>
      </c>
      <c r="J20" s="26">
        <f>'Electric lighting'!$G20+'Clear Sky'!J20</f>
        <v>761.07590000000005</v>
      </c>
      <c r="K20" s="26">
        <f>'Electric lighting'!$G20+'Clear Sky'!K20</f>
        <v>618.70000000000005</v>
      </c>
      <c r="L20" s="26">
        <f>'Electric lighting'!$G20+'Clear Sky'!L20</f>
        <v>685.73719000000006</v>
      </c>
      <c r="M20" s="26">
        <f>'Electric lighting'!$G20+'Clear Sky'!M20</f>
        <v>746.13850000000002</v>
      </c>
      <c r="N20" s="26">
        <f>'Electric lighting'!$G20+'Clear Sky'!N20</f>
        <v>788.44620000000009</v>
      </c>
      <c r="O20" s="26">
        <f>'Clear Sky'!O20</f>
        <v>2133.3989999999999</v>
      </c>
      <c r="P20" s="26">
        <f>'Clear Sky'!P20</f>
        <v>1784.7619999999999</v>
      </c>
      <c r="Q20" s="26">
        <f>'Clear Sky'!Q20</f>
        <v>1047.0170000000001</v>
      </c>
      <c r="R20" s="26">
        <f>'Clear Sky'!R20</f>
        <v>927.39819999999997</v>
      </c>
      <c r="S20" s="26">
        <f>'Clear Sky'!S20</f>
        <v>729.70100000000002</v>
      </c>
      <c r="T20" s="26">
        <f>'Electric lighting'!$G20+'Clear Sky'!T20</f>
        <v>1100.1378</v>
      </c>
      <c r="U20" s="26">
        <f>'Electric lighting'!$G20+'Clear Sky'!U20</f>
        <v>1231.5439000000001</v>
      </c>
      <c r="V20" s="26">
        <f>'Electric lighting'!$G20+'Clear Sky'!V20</f>
        <v>699.17330000000004</v>
      </c>
      <c r="W20" s="26">
        <f>'Electric lighting'!$G20+'Clear Sky'!W20</f>
        <v>794.66820000000007</v>
      </c>
      <c r="X20" s="26">
        <f>'Electric lighting'!$G20+'Clear Sky'!X20</f>
        <v>785.67579999999998</v>
      </c>
      <c r="Y20" s="26">
        <f>'Electric lighting'!$G20+'Clear Sky'!Y20</f>
        <v>786.07270000000005</v>
      </c>
      <c r="Z20" s="26">
        <f>'Clear Sky'!Z20</f>
        <v>2014.17</v>
      </c>
      <c r="AA20" s="26">
        <f>'Clear Sky'!AA20</f>
        <v>1463.624</v>
      </c>
      <c r="AB20" s="26">
        <f>'Clear Sky'!AB20</f>
        <v>1119.165</v>
      </c>
      <c r="AC20" s="26">
        <f>'Clear Sky'!AC20</f>
        <v>1035.212</v>
      </c>
      <c r="AD20" s="26">
        <f>'Clear Sky'!AD20</f>
        <v>731.58140000000003</v>
      </c>
      <c r="AE20" s="62">
        <f>'Clear Sky'!AE20</f>
        <v>1060.4269999999999</v>
      </c>
    </row>
    <row r="21" spans="1:33" x14ac:dyDescent="0.3">
      <c r="A21" s="104" t="s">
        <v>24</v>
      </c>
      <c r="B21" s="61">
        <f>'Electric lighting'!$G21+'Clear Sky'!B21</f>
        <v>917.16480000000001</v>
      </c>
      <c r="C21" s="26">
        <f>'Electric lighting'!$G21+'Clear Sky'!C21</f>
        <v>652.87616000000003</v>
      </c>
      <c r="D21" s="26">
        <f>'Electric lighting'!$G21+'Clear Sky'!D21</f>
        <v>656.19029999999998</v>
      </c>
      <c r="E21" s="26">
        <f>'Electric lighting'!$G21+'Clear Sky'!E21</f>
        <v>686.66823999999997</v>
      </c>
      <c r="F21" s="26">
        <f>'Clear Sky'!F21</f>
        <v>1195.021</v>
      </c>
      <c r="G21" s="26">
        <f>'Clear Sky'!G21</f>
        <v>925.63390000000004</v>
      </c>
      <c r="H21" s="26">
        <f>'Electric lighting'!$G21+'Clear Sky'!H21</f>
        <v>1231.4697999999999</v>
      </c>
      <c r="I21" s="26">
        <f>'Electric lighting'!$G21+'Clear Sky'!I21</f>
        <v>904.0154</v>
      </c>
      <c r="J21" s="26">
        <f>'Electric lighting'!$G21+'Clear Sky'!J21</f>
        <v>723.90039999999999</v>
      </c>
      <c r="K21" s="26">
        <f>'Electric lighting'!$G21+'Clear Sky'!K21</f>
        <v>610.5</v>
      </c>
      <c r="L21" s="26">
        <f>'Electric lighting'!$G21+'Clear Sky'!L21</f>
        <v>687.21829000000002</v>
      </c>
      <c r="M21" s="26">
        <f>'Electric lighting'!$G21+'Clear Sky'!M21</f>
        <v>725.26300000000003</v>
      </c>
      <c r="N21" s="26">
        <f>'Electric lighting'!$G21+'Clear Sky'!N21</f>
        <v>695.46065999999996</v>
      </c>
      <c r="O21" s="26">
        <f>'Clear Sky'!O21</f>
        <v>1755.93</v>
      </c>
      <c r="P21" s="26">
        <f>'Clear Sky'!P21</f>
        <v>1373.3589999999999</v>
      </c>
      <c r="Q21" s="26">
        <f>'Clear Sky'!Q21</f>
        <v>962.16240000000005</v>
      </c>
      <c r="R21" s="26">
        <f>'Clear Sky'!R21</f>
        <v>749.2405</v>
      </c>
      <c r="S21" s="26">
        <f>'Clear Sky'!S21</f>
        <v>642.05820000000006</v>
      </c>
      <c r="T21" s="26">
        <f>'Electric lighting'!$G21+'Clear Sky'!T21</f>
        <v>1011.0237</v>
      </c>
      <c r="U21" s="26">
        <f>'Electric lighting'!$G21+'Clear Sky'!U21</f>
        <v>1044.5587</v>
      </c>
      <c r="V21" s="26">
        <f>'Electric lighting'!$G21+'Clear Sky'!V21</f>
        <v>667.89394000000004</v>
      </c>
      <c r="W21" s="26">
        <f>'Electric lighting'!$G21+'Clear Sky'!W21</f>
        <v>781.67550000000006</v>
      </c>
      <c r="X21" s="26">
        <f>'Electric lighting'!$G21+'Clear Sky'!X21</f>
        <v>744.93330000000003</v>
      </c>
      <c r="Y21" s="26">
        <f>'Electric lighting'!$G21+'Clear Sky'!Y21</f>
        <v>745.72170000000006</v>
      </c>
      <c r="Z21" s="26">
        <f>'Clear Sky'!Z21</f>
        <v>1548.942</v>
      </c>
      <c r="AA21" s="26">
        <f>'Clear Sky'!AA21</f>
        <v>1208.8019999999999</v>
      </c>
      <c r="AB21" s="26">
        <f>'Clear Sky'!AB21</f>
        <v>947.3184</v>
      </c>
      <c r="AC21" s="26">
        <f>'Clear Sky'!AC21</f>
        <v>852.51170000000002</v>
      </c>
      <c r="AD21" s="26">
        <f>'Clear Sky'!AD21</f>
        <v>759.52099999999996</v>
      </c>
      <c r="AE21" s="62">
        <f>'Clear Sky'!AE21</f>
        <v>786.92859999999996</v>
      </c>
    </row>
    <row r="22" spans="1:33" x14ac:dyDescent="0.3">
      <c r="A22" s="104" t="s">
        <v>25</v>
      </c>
      <c r="B22" s="61">
        <f>'Electric lighting'!$G22+'Clear Sky'!B22</f>
        <v>881.40059999999994</v>
      </c>
      <c r="C22" s="26">
        <f>'Electric lighting'!$G22+'Clear Sky'!C22</f>
        <v>608.96807999999999</v>
      </c>
      <c r="D22" s="26">
        <f>'Electric lighting'!$G22+'Clear Sky'!D22</f>
        <v>733.99559999999997</v>
      </c>
      <c r="E22" s="26">
        <f>'Electric lighting'!$G22+'Clear Sky'!E22</f>
        <v>666.53883999999994</v>
      </c>
      <c r="F22" s="26">
        <f>'Clear Sky'!F22</f>
        <v>944.45420000000001</v>
      </c>
      <c r="G22" s="26">
        <f>'Clear Sky'!G22</f>
        <v>619.90729999999996</v>
      </c>
      <c r="H22" s="26">
        <f>'Electric lighting'!$G22+'Clear Sky'!H22</f>
        <v>991.34749999999997</v>
      </c>
      <c r="I22" s="26">
        <f>'Electric lighting'!$G22+'Clear Sky'!I22</f>
        <v>923.18939999999998</v>
      </c>
      <c r="J22" s="26">
        <f>'Electric lighting'!$G22+'Clear Sky'!J22</f>
        <v>690.7672</v>
      </c>
      <c r="K22" s="26">
        <f>'Electric lighting'!$G22+'Clear Sky'!K22</f>
        <v>572.29999999999995</v>
      </c>
      <c r="L22" s="26">
        <f>'Electric lighting'!$G22+'Clear Sky'!L22</f>
        <v>648.56709999999998</v>
      </c>
      <c r="M22" s="26">
        <f>'Electric lighting'!$G22+'Clear Sky'!M22</f>
        <v>643.17926</v>
      </c>
      <c r="N22" s="26">
        <f>'Electric lighting'!$G22+'Clear Sky'!N22</f>
        <v>696.20529999999997</v>
      </c>
      <c r="O22" s="26">
        <f>'Clear Sky'!O22</f>
        <v>1656.171</v>
      </c>
      <c r="P22" s="26">
        <f>'Clear Sky'!P22</f>
        <v>1159.5250000000001</v>
      </c>
      <c r="Q22" s="26">
        <f>'Clear Sky'!Q22</f>
        <v>805.96770000000004</v>
      </c>
      <c r="R22" s="26">
        <f>'Clear Sky'!R22</f>
        <v>733.65150000000006</v>
      </c>
      <c r="S22" s="26">
        <f>'Clear Sky'!S22</f>
        <v>723.38869999999997</v>
      </c>
      <c r="T22" s="26">
        <f>'Electric lighting'!$G22+'Clear Sky'!T22</f>
        <v>892.99450000000002</v>
      </c>
      <c r="U22" s="26">
        <f>'Electric lighting'!$G22+'Clear Sky'!U22</f>
        <v>1133.8105999999998</v>
      </c>
      <c r="V22" s="26">
        <f>'Electric lighting'!$G22+'Clear Sky'!V22</f>
        <v>659.25231999999994</v>
      </c>
      <c r="W22" s="26">
        <f>'Electric lighting'!$G22+'Clear Sky'!W22</f>
        <v>779.36950000000002</v>
      </c>
      <c r="X22" s="26">
        <f>'Electric lighting'!$G22+'Clear Sky'!X22</f>
        <v>668.45582999999999</v>
      </c>
      <c r="Y22" s="26">
        <f>'Electric lighting'!$G22+'Clear Sky'!Y22</f>
        <v>674.58429999999998</v>
      </c>
      <c r="Z22" s="26">
        <f>'Clear Sky'!Z22</f>
        <v>1321.7550000000001</v>
      </c>
      <c r="AA22" s="26">
        <f>'Clear Sky'!AA22</f>
        <v>1088.6980000000001</v>
      </c>
      <c r="AB22" s="26">
        <f>'Clear Sky'!AB22</f>
        <v>905.65099999999995</v>
      </c>
      <c r="AC22" s="26">
        <f>'Clear Sky'!AC22</f>
        <v>804.50649999999996</v>
      </c>
      <c r="AD22" s="26">
        <f>'Clear Sky'!AD22</f>
        <v>918.77480000000003</v>
      </c>
      <c r="AE22" s="62">
        <f>'Clear Sky'!AE22</f>
        <v>785.01779999999997</v>
      </c>
    </row>
    <row r="23" spans="1:33" x14ac:dyDescent="0.3">
      <c r="A23" s="104" t="s">
        <v>26</v>
      </c>
      <c r="B23" s="61">
        <f>'Electric lighting'!$G23+'Clear Sky'!B23</f>
        <v>806.9996000000001</v>
      </c>
      <c r="C23" s="26">
        <f>'Electric lighting'!$G23+'Clear Sky'!C23</f>
        <v>602.30861000000004</v>
      </c>
      <c r="D23" s="26">
        <f>'Electric lighting'!$G23+'Clear Sky'!D23</f>
        <v>631.4873</v>
      </c>
      <c r="E23" s="26">
        <f>'Electric lighting'!$G23+'Clear Sky'!E23</f>
        <v>633.90100000000007</v>
      </c>
      <c r="F23" s="26">
        <f>'Clear Sky'!F23</f>
        <v>939.07389999999998</v>
      </c>
      <c r="G23" s="26">
        <f>'Clear Sky'!G23</f>
        <v>722.86389999999994</v>
      </c>
      <c r="H23" s="26">
        <f>'Electric lighting'!$G23+'Clear Sky'!H23</f>
        <v>1033.8050000000001</v>
      </c>
      <c r="I23" s="26">
        <f>'Electric lighting'!$G23+'Clear Sky'!I23</f>
        <v>841.53370000000007</v>
      </c>
      <c r="J23" s="26">
        <f>'Electric lighting'!$G23+'Clear Sky'!J23</f>
        <v>621.36925000000008</v>
      </c>
      <c r="K23" s="26">
        <f>'Electric lighting'!$G23+'Clear Sky'!K23</f>
        <v>524.20000000000005</v>
      </c>
      <c r="L23" s="26">
        <f>'Electric lighting'!$G23+'Clear Sky'!L23</f>
        <v>645.52640000000008</v>
      </c>
      <c r="M23" s="26">
        <f>'Electric lighting'!$G23+'Clear Sky'!M23</f>
        <v>699.92560000000003</v>
      </c>
      <c r="N23" s="26">
        <f>'Electric lighting'!$G23+'Clear Sky'!N23</f>
        <v>636.41790000000003</v>
      </c>
      <c r="O23" s="26">
        <f>'Clear Sky'!O23</f>
        <v>1460.633</v>
      </c>
      <c r="P23" s="26">
        <f>'Clear Sky'!P23</f>
        <v>998.33770000000004</v>
      </c>
      <c r="Q23" s="26">
        <f>'Clear Sky'!Q23</f>
        <v>802.48360000000002</v>
      </c>
      <c r="R23" s="26">
        <f>'Clear Sky'!R23</f>
        <v>883.98069999999996</v>
      </c>
      <c r="S23" s="26">
        <f>'Clear Sky'!S23</f>
        <v>594.22360000000003</v>
      </c>
      <c r="T23" s="26">
        <f>'Electric lighting'!$G23+'Clear Sky'!T23</f>
        <v>847.81690000000003</v>
      </c>
      <c r="U23" s="26">
        <f>'Electric lighting'!$G23+'Clear Sky'!U23</f>
        <v>1083.6217999999999</v>
      </c>
      <c r="V23" s="26">
        <f>'Electric lighting'!$G23+'Clear Sky'!V23</f>
        <v>646.76060000000007</v>
      </c>
      <c r="W23" s="26">
        <f>'Electric lighting'!$G23+'Clear Sky'!W23</f>
        <v>715.81270000000006</v>
      </c>
      <c r="X23" s="26">
        <f>'Electric lighting'!$G23+'Clear Sky'!X23</f>
        <v>695.97890000000007</v>
      </c>
      <c r="Y23" s="26">
        <f>'Electric lighting'!$G23+'Clear Sky'!Y23</f>
        <v>682.53530000000001</v>
      </c>
      <c r="Z23" s="26">
        <f>'Clear Sky'!Z23</f>
        <v>1312.2</v>
      </c>
      <c r="AA23" s="26">
        <f>'Clear Sky'!AA23</f>
        <v>1142.078</v>
      </c>
      <c r="AB23" s="26">
        <f>'Clear Sky'!AB23</f>
        <v>837.31470000000002</v>
      </c>
      <c r="AC23" s="26">
        <f>'Clear Sky'!AC23</f>
        <v>955.27440000000001</v>
      </c>
      <c r="AD23" s="26">
        <f>'Clear Sky'!AD23</f>
        <v>1003.686</v>
      </c>
      <c r="AE23" s="62">
        <f>'Clear Sky'!AE23</f>
        <v>1528.9169999999999</v>
      </c>
    </row>
    <row r="24" spans="1:33" x14ac:dyDescent="0.3">
      <c r="A24" s="104" t="s">
        <v>27</v>
      </c>
      <c r="B24" s="61">
        <f>'Electric lighting'!$G24+'Clear Sky'!B24</f>
        <v>923.05490000000009</v>
      </c>
      <c r="C24" s="26">
        <f>'Electric lighting'!$G24+'Clear Sky'!C24</f>
        <v>626.37941000000001</v>
      </c>
      <c r="D24" s="26">
        <f>'Electric lighting'!$G24+'Clear Sky'!D24</f>
        <v>656.41737000000001</v>
      </c>
      <c r="E24" s="26">
        <f>'Electric lighting'!$G24+'Clear Sky'!E24</f>
        <v>623.06520999999998</v>
      </c>
      <c r="F24" s="26">
        <f>'Clear Sky'!F24</f>
        <v>1762.319</v>
      </c>
      <c r="G24" s="26">
        <f>'Clear Sky'!G24</f>
        <v>1235.4960000000001</v>
      </c>
      <c r="H24" s="26">
        <f>'Electric lighting'!$G24+'Clear Sky'!H24</f>
        <v>1360.8245000000002</v>
      </c>
      <c r="I24" s="26">
        <f>'Electric lighting'!$G24+'Clear Sky'!I24</f>
        <v>1068.9716000000001</v>
      </c>
      <c r="J24" s="26">
        <f>'Electric lighting'!$G24+'Clear Sky'!J24</f>
        <v>723.62509999999997</v>
      </c>
      <c r="K24" s="26">
        <f>'Electric lighting'!$G24+'Clear Sky'!K24</f>
        <v>571.1</v>
      </c>
      <c r="L24" s="26">
        <f>'Electric lighting'!$G24+'Clear Sky'!L24</f>
        <v>724.05970000000002</v>
      </c>
      <c r="M24" s="26">
        <f>'Electric lighting'!$G24+'Clear Sky'!M24</f>
        <v>765.63679999999999</v>
      </c>
      <c r="N24" s="26">
        <f>'Electric lighting'!$G24+'Clear Sky'!N24</f>
        <v>718.31799999999998</v>
      </c>
      <c r="O24" s="26">
        <f>'Clear Sky'!O24</f>
        <v>51088.1</v>
      </c>
      <c r="P24" s="26">
        <f>'Clear Sky'!P24</f>
        <v>2774.2979999999998</v>
      </c>
      <c r="Q24" s="26">
        <f>'Clear Sky'!Q24</f>
        <v>1613.826</v>
      </c>
      <c r="R24" s="26">
        <f>'Clear Sky'!R24</f>
        <v>1072.6790000000001</v>
      </c>
      <c r="S24" s="26">
        <f>'Clear Sky'!S24</f>
        <v>908.43489999999997</v>
      </c>
      <c r="T24" s="26">
        <f>'Electric lighting'!$G24+'Clear Sky'!T24</f>
        <v>1221.5486000000001</v>
      </c>
      <c r="U24" s="26">
        <f>'Electric lighting'!$G24+'Clear Sky'!U24</f>
        <v>1232.6955</v>
      </c>
      <c r="V24" s="26">
        <f>'Electric lighting'!$G24+'Clear Sky'!V24</f>
        <v>678.87720000000002</v>
      </c>
      <c r="W24" s="26">
        <f>'Electric lighting'!$G24+'Clear Sky'!W24</f>
        <v>775.38200000000006</v>
      </c>
      <c r="X24" s="26">
        <f>'Electric lighting'!$G24+'Clear Sky'!X24</f>
        <v>688.92450000000008</v>
      </c>
      <c r="Y24" s="26">
        <f>'Electric lighting'!$G24+'Clear Sky'!Y24</f>
        <v>669.13813000000005</v>
      </c>
      <c r="Z24" s="26">
        <f>'Clear Sky'!Z24</f>
        <v>2692.1120000000001</v>
      </c>
      <c r="AA24" s="26">
        <f>'Clear Sky'!AA24</f>
        <v>2141.7910000000002</v>
      </c>
      <c r="AB24" s="26">
        <f>'Clear Sky'!AB24</f>
        <v>1348.68</v>
      </c>
      <c r="AC24" s="26">
        <f>'Clear Sky'!AC24</f>
        <v>1296.0840000000001</v>
      </c>
      <c r="AD24" s="26">
        <f>'Clear Sky'!AD24</f>
        <v>1230.556</v>
      </c>
      <c r="AE24" s="62">
        <f>'Clear Sky'!AE24</f>
        <v>987.53229999999996</v>
      </c>
    </row>
    <row r="25" spans="1:33" x14ac:dyDescent="0.3">
      <c r="A25" s="104" t="s">
        <v>28</v>
      </c>
      <c r="B25" s="61">
        <f>'Electric lighting'!$G25+'Clear Sky'!B25</f>
        <v>1045.9353000000001</v>
      </c>
      <c r="C25" s="26">
        <f>'Electric lighting'!$G25+'Clear Sky'!C25</f>
        <v>627.06843000000003</v>
      </c>
      <c r="D25" s="26">
        <f>'Electric lighting'!$G25+'Clear Sky'!D25</f>
        <v>641.90805</v>
      </c>
      <c r="E25" s="26">
        <f>'Electric lighting'!$G25+'Clear Sky'!E25</f>
        <v>681.94483000000002</v>
      </c>
      <c r="F25" s="26">
        <f>'Clear Sky'!F25</f>
        <v>1467.23</v>
      </c>
      <c r="G25" s="26">
        <f>'Clear Sky'!G25</f>
        <v>997.84119999999996</v>
      </c>
      <c r="H25" s="26">
        <f>'Electric lighting'!$G25+'Clear Sky'!H25</f>
        <v>1184.3026</v>
      </c>
      <c r="I25" s="26">
        <f>'Electric lighting'!$G25+'Clear Sky'!I25</f>
        <v>991.59979999999996</v>
      </c>
      <c r="J25" s="26">
        <f>'Electric lighting'!$G25+'Clear Sky'!J25</f>
        <v>739.09879999999998</v>
      </c>
      <c r="K25" s="26">
        <f>'Electric lighting'!$G25+'Clear Sky'!K25</f>
        <v>595.1</v>
      </c>
      <c r="L25" s="26">
        <f>'Electric lighting'!$G25+'Clear Sky'!L25</f>
        <v>709.90859999999998</v>
      </c>
      <c r="M25" s="26">
        <f>'Electric lighting'!$G25+'Clear Sky'!M25</f>
        <v>746.55910000000006</v>
      </c>
      <c r="N25" s="26">
        <f>'Electric lighting'!$G25+'Clear Sky'!N25</f>
        <v>738.14640000000009</v>
      </c>
      <c r="O25" s="26">
        <f>'Clear Sky'!O25</f>
        <v>2544.3580000000002</v>
      </c>
      <c r="P25" s="26">
        <f>'Clear Sky'!P25</f>
        <v>1908.442</v>
      </c>
      <c r="Q25" s="26">
        <f>'Clear Sky'!Q25</f>
        <v>1176.8579999999999</v>
      </c>
      <c r="R25" s="26">
        <f>'Clear Sky'!R25</f>
        <v>962.66380000000004</v>
      </c>
      <c r="S25" s="26">
        <f>'Clear Sky'!S25</f>
        <v>697.61410000000001</v>
      </c>
      <c r="T25" s="26">
        <f>'Electric lighting'!$G25+'Clear Sky'!T25</f>
        <v>1199.3955000000001</v>
      </c>
      <c r="U25" s="26">
        <f>'Electric lighting'!$G25+'Clear Sky'!U25</f>
        <v>1219.8991000000001</v>
      </c>
      <c r="V25" s="26">
        <f>'Electric lighting'!$G25+'Clear Sky'!V25</f>
        <v>681.99715000000003</v>
      </c>
      <c r="W25" s="26">
        <f>'Electric lighting'!$G25+'Clear Sky'!W25</f>
        <v>732.00819999999999</v>
      </c>
      <c r="X25" s="26">
        <f>'Electric lighting'!$G25+'Clear Sky'!X25</f>
        <v>703.31150000000002</v>
      </c>
      <c r="Y25" s="26">
        <f>'Electric lighting'!$G25+'Clear Sky'!Y25</f>
        <v>685.64035000000001</v>
      </c>
      <c r="Z25" s="26">
        <f>'Clear Sky'!Z25</f>
        <v>2061.2660000000001</v>
      </c>
      <c r="AA25" s="26">
        <f>'Clear Sky'!AA25</f>
        <v>1794.625</v>
      </c>
      <c r="AB25" s="26">
        <f>'Clear Sky'!AB25</f>
        <v>1414.691</v>
      </c>
      <c r="AC25" s="26">
        <f>'Clear Sky'!AC25</f>
        <v>1126.76</v>
      </c>
      <c r="AD25" s="26">
        <f>'Clear Sky'!AD25</f>
        <v>874.76179999999999</v>
      </c>
      <c r="AE25" s="62">
        <f>'Clear Sky'!AE25</f>
        <v>1148.3499999999999</v>
      </c>
    </row>
    <row r="26" spans="1:33" x14ac:dyDescent="0.3">
      <c r="A26" s="104" t="s">
        <v>29</v>
      </c>
      <c r="B26" s="61">
        <f>'Electric lighting'!$G26+'Clear Sky'!B26</f>
        <v>942.04250000000002</v>
      </c>
      <c r="C26" s="26">
        <f>'Electric lighting'!$G26+'Clear Sky'!C26</f>
        <v>691.69889999999998</v>
      </c>
      <c r="D26" s="26">
        <f>'Electric lighting'!$G26+'Clear Sky'!D26</f>
        <v>695.04099999999994</v>
      </c>
      <c r="E26" s="26">
        <f>'Electric lighting'!$G26+'Clear Sky'!E26</f>
        <v>744.37509999999997</v>
      </c>
      <c r="F26" s="26">
        <f>'Clear Sky'!F26</f>
        <v>809.45799999999997</v>
      </c>
      <c r="G26" s="26">
        <f>'Clear Sky'!G26</f>
        <v>753.14760000000001</v>
      </c>
      <c r="H26" s="26">
        <f>'Electric lighting'!$G26+'Clear Sky'!H26</f>
        <v>1114.5690999999999</v>
      </c>
      <c r="I26" s="26">
        <f>'Electric lighting'!$G26+'Clear Sky'!I26</f>
        <v>916.77779999999996</v>
      </c>
      <c r="J26" s="26">
        <f>'Electric lighting'!$G26+'Clear Sky'!J26</f>
        <v>696.36209999999994</v>
      </c>
      <c r="K26" s="26">
        <f>'Electric lighting'!$G26+'Clear Sky'!K26</f>
        <v>584.4</v>
      </c>
      <c r="L26" s="26">
        <f>'Electric lighting'!$G26+'Clear Sky'!L26</f>
        <v>771.67229999999995</v>
      </c>
      <c r="M26" s="26">
        <f>'Electric lighting'!$G26+'Clear Sky'!M26</f>
        <v>785.28599999999994</v>
      </c>
      <c r="N26" s="26">
        <f>'Electric lighting'!$G26+'Clear Sky'!N26</f>
        <v>755.63310000000001</v>
      </c>
      <c r="O26" s="26">
        <f>'Clear Sky'!O26</f>
        <v>1756.6980000000001</v>
      </c>
      <c r="P26" s="26">
        <f>'Clear Sky'!P26</f>
        <v>1293.749</v>
      </c>
      <c r="Q26" s="26">
        <f>'Clear Sky'!Q26</f>
        <v>863.03390000000002</v>
      </c>
      <c r="R26" s="26">
        <f>'Clear Sky'!R26</f>
        <v>787.01679999999999</v>
      </c>
      <c r="S26" s="26">
        <f>'Clear Sky'!S26</f>
        <v>696.2953</v>
      </c>
      <c r="T26" s="26">
        <f>'Electric lighting'!$G26+'Clear Sky'!T26</f>
        <v>905.44749999999999</v>
      </c>
      <c r="U26" s="26">
        <f>'Electric lighting'!$G26+'Clear Sky'!U26</f>
        <v>1154.8090999999999</v>
      </c>
      <c r="V26" s="26">
        <f>'Electric lighting'!$G26+'Clear Sky'!V26</f>
        <v>733.54219999999998</v>
      </c>
      <c r="W26" s="26">
        <f>'Electric lighting'!$G26+'Clear Sky'!W26</f>
        <v>790.3664</v>
      </c>
      <c r="X26" s="26">
        <f>'Electric lighting'!$G26+'Clear Sky'!X26</f>
        <v>744.34989999999993</v>
      </c>
      <c r="Y26" s="26">
        <f>'Electric lighting'!$G26+'Clear Sky'!Y26</f>
        <v>719.19229999999993</v>
      </c>
      <c r="Z26" s="26">
        <f>'Clear Sky'!Z26</f>
        <v>1494.876</v>
      </c>
      <c r="AA26" s="26">
        <f>'Clear Sky'!AA26</f>
        <v>1204.3589999999999</v>
      </c>
      <c r="AB26" s="26">
        <f>'Clear Sky'!AB26</f>
        <v>999.06799999999998</v>
      </c>
      <c r="AC26" s="26">
        <f>'Clear Sky'!AC26</f>
        <v>995.22</v>
      </c>
      <c r="AD26" s="26">
        <f>'Clear Sky'!AD26</f>
        <v>1063.577</v>
      </c>
      <c r="AE26" s="62">
        <f>'Clear Sky'!AE26</f>
        <v>1483.9010000000001</v>
      </c>
    </row>
    <row r="27" spans="1:33" ht="15" thickBot="1" x14ac:dyDescent="0.35">
      <c r="A27" s="104" t="s">
        <v>30</v>
      </c>
      <c r="B27" s="63">
        <f>'Electric lighting'!$G27+'Clear Sky'!B27</f>
        <v>860.60079999999994</v>
      </c>
      <c r="C27" s="64">
        <f>'Electric lighting'!$G27+'Clear Sky'!C27</f>
        <v>614.97066999999993</v>
      </c>
      <c r="D27" s="64">
        <f>'Electric lighting'!$G27+'Clear Sky'!D27</f>
        <v>641.73969</v>
      </c>
      <c r="E27" s="64">
        <f>'Electric lighting'!$G27+'Clear Sky'!E27</f>
        <v>644.26324999999997</v>
      </c>
      <c r="F27" s="64">
        <f>'Clear Sky'!F27</f>
        <v>894.20759999999996</v>
      </c>
      <c r="G27" s="64">
        <f>'Clear Sky'!G27</f>
        <v>768.85770000000002</v>
      </c>
      <c r="H27" s="64">
        <f>'Electric lighting'!$G27+'Clear Sky'!H27</f>
        <v>1019.5579</v>
      </c>
      <c r="I27" s="64">
        <f>'Electric lighting'!$G27+'Clear Sky'!I27</f>
        <v>826.74339999999995</v>
      </c>
      <c r="J27" s="64">
        <f>'Electric lighting'!$G27+'Clear Sky'!J27</f>
        <v>648.82209999999998</v>
      </c>
      <c r="K27" s="64">
        <f>'Electric lighting'!$G27+'Clear Sky'!K27</f>
        <v>545.9</v>
      </c>
      <c r="L27" s="64">
        <f>'Electric lighting'!$G27+'Clear Sky'!L27</f>
        <v>673.64490000000001</v>
      </c>
      <c r="M27" s="64">
        <f>'Electric lighting'!$G27+'Clear Sky'!M27</f>
        <v>658.81020000000001</v>
      </c>
      <c r="N27" s="64">
        <f>'Electric lighting'!$G27+'Clear Sky'!N27</f>
        <v>655.98230000000001</v>
      </c>
      <c r="O27" s="64">
        <f>'Clear Sky'!O27</f>
        <v>1536.749</v>
      </c>
      <c r="P27" s="64">
        <f>'Clear Sky'!P27</f>
        <v>1702.4929999999999</v>
      </c>
      <c r="Q27" s="64">
        <f>'Clear Sky'!Q27</f>
        <v>792.1807</v>
      </c>
      <c r="R27" s="64">
        <f>'Clear Sky'!R27</f>
        <v>808.91030000000001</v>
      </c>
      <c r="S27" s="64">
        <f>'Clear Sky'!S27</f>
        <v>539.8424</v>
      </c>
      <c r="T27" s="64">
        <f>'Electric lighting'!$G27+'Clear Sky'!T27</f>
        <v>939.16779999999994</v>
      </c>
      <c r="U27" s="64">
        <f>'Electric lighting'!$G27+'Clear Sky'!U27</f>
        <v>1010.5607</v>
      </c>
      <c r="V27" s="64">
        <f>'Electric lighting'!$G27+'Clear Sky'!V27</f>
        <v>641.38273000000004</v>
      </c>
      <c r="W27" s="64">
        <f>'Electric lighting'!$G27+'Clear Sky'!W27</f>
        <v>739.44349999999997</v>
      </c>
      <c r="X27" s="64">
        <f>'Electric lighting'!$G27+'Clear Sky'!X27</f>
        <v>619.87333000000001</v>
      </c>
      <c r="Y27" s="64">
        <f>'Electric lighting'!$G27+'Clear Sky'!Y27</f>
        <v>692.93100000000004</v>
      </c>
      <c r="Z27" s="64">
        <f>'Clear Sky'!Z27</f>
        <v>1521.836</v>
      </c>
      <c r="AA27" s="64">
        <f>'Clear Sky'!AA27</f>
        <v>1175.864</v>
      </c>
      <c r="AB27" s="64">
        <f>'Clear Sky'!AB27</f>
        <v>945.50980000000004</v>
      </c>
      <c r="AC27" s="64">
        <f>'Clear Sky'!AC27</f>
        <v>897.20979999999997</v>
      </c>
      <c r="AD27" s="64">
        <f>'Clear Sky'!AD27</f>
        <v>835.80709999999999</v>
      </c>
      <c r="AE27" s="65">
        <f>'Clear Sky'!AE27</f>
        <v>1033.1659999999999</v>
      </c>
    </row>
    <row r="28" spans="1:33" x14ac:dyDescent="0.3">
      <c r="A28" s="3"/>
      <c r="B28" s="3">
        <f>COUNTIF(B3:B27,"&gt;500")</f>
        <v>25</v>
      </c>
      <c r="C28" s="3">
        <f t="shared" ref="C28:AE28" si="0">COUNTIF(C3:C27,"&gt;500")</f>
        <v>25</v>
      </c>
      <c r="D28" s="3">
        <f t="shared" si="0"/>
        <v>25</v>
      </c>
      <c r="E28" s="3">
        <f t="shared" si="0"/>
        <v>25</v>
      </c>
      <c r="F28" s="3">
        <f t="shared" si="0"/>
        <v>25</v>
      </c>
      <c r="G28" s="3">
        <f t="shared" si="0"/>
        <v>25</v>
      </c>
      <c r="H28" s="3">
        <f t="shared" si="0"/>
        <v>25</v>
      </c>
      <c r="I28" s="3">
        <f t="shared" si="0"/>
        <v>25</v>
      </c>
      <c r="J28" s="3">
        <f t="shared" si="0"/>
        <v>25</v>
      </c>
      <c r="K28" s="3">
        <f t="shared" si="0"/>
        <v>25</v>
      </c>
      <c r="L28" s="3">
        <f t="shared" si="0"/>
        <v>25</v>
      </c>
      <c r="M28" s="3">
        <f t="shared" si="0"/>
        <v>25</v>
      </c>
      <c r="N28" s="3">
        <f t="shared" si="0"/>
        <v>25</v>
      </c>
      <c r="O28" s="3">
        <f t="shared" si="0"/>
        <v>25</v>
      </c>
      <c r="P28" s="3">
        <f t="shared" si="0"/>
        <v>25</v>
      </c>
      <c r="Q28" s="3">
        <f t="shared" si="0"/>
        <v>25</v>
      </c>
      <c r="R28" s="3">
        <f t="shared" si="0"/>
        <v>25</v>
      </c>
      <c r="S28" s="3">
        <f t="shared" si="0"/>
        <v>25</v>
      </c>
      <c r="T28" s="3">
        <f t="shared" si="0"/>
        <v>25</v>
      </c>
      <c r="U28" s="3">
        <f t="shared" si="0"/>
        <v>25</v>
      </c>
      <c r="V28" s="3">
        <f t="shared" si="0"/>
        <v>25</v>
      </c>
      <c r="W28" s="3">
        <f t="shared" si="0"/>
        <v>25</v>
      </c>
      <c r="X28" s="3">
        <f t="shared" si="0"/>
        <v>25</v>
      </c>
      <c r="Y28" s="3">
        <f t="shared" si="0"/>
        <v>25</v>
      </c>
      <c r="Z28" s="3">
        <f t="shared" si="0"/>
        <v>25</v>
      </c>
      <c r="AA28" s="3">
        <f t="shared" si="0"/>
        <v>25</v>
      </c>
      <c r="AB28" s="3">
        <f t="shared" si="0"/>
        <v>25</v>
      </c>
      <c r="AC28" s="3">
        <f t="shared" si="0"/>
        <v>25</v>
      </c>
      <c r="AD28" s="3">
        <f t="shared" si="0"/>
        <v>25</v>
      </c>
      <c r="AE28" s="3">
        <f t="shared" si="0"/>
        <v>25</v>
      </c>
    </row>
    <row r="29" spans="1:33" ht="15" thickBot="1" x14ac:dyDescent="0.35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</row>
    <row r="30" spans="1:33" ht="15" thickBot="1" x14ac:dyDescent="0.35">
      <c r="A30" s="127" t="s">
        <v>66</v>
      </c>
      <c r="B30" s="124" t="s">
        <v>68</v>
      </c>
      <c r="C30" s="125"/>
      <c r="D30" s="125"/>
      <c r="E30" s="125"/>
      <c r="F30" s="125"/>
      <c r="G30" s="125"/>
      <c r="H30" s="125"/>
      <c r="I30" s="125"/>
      <c r="J30" s="125"/>
      <c r="K30" s="126"/>
      <c r="L30" s="124" t="s">
        <v>69</v>
      </c>
      <c r="M30" s="125"/>
      <c r="N30" s="125"/>
      <c r="O30" s="125"/>
      <c r="P30" s="125"/>
      <c r="Q30" s="125"/>
      <c r="R30" s="125"/>
      <c r="S30" s="125"/>
      <c r="T30" s="125"/>
      <c r="U30" s="126"/>
      <c r="V30" s="124" t="s">
        <v>70</v>
      </c>
      <c r="W30" s="125"/>
      <c r="X30" s="125"/>
      <c r="Y30" s="125"/>
      <c r="Z30" s="125"/>
      <c r="AA30" s="125"/>
      <c r="AB30" s="125"/>
      <c r="AC30" s="125"/>
      <c r="AD30" s="125"/>
      <c r="AE30" s="126"/>
    </row>
    <row r="31" spans="1:33" ht="15" thickBot="1" x14ac:dyDescent="0.35">
      <c r="A31" s="128"/>
      <c r="B31" s="47">
        <v>8.3000000000000007</v>
      </c>
      <c r="C31" s="47">
        <v>9.3000000000000007</v>
      </c>
      <c r="D31" s="47">
        <v>10.3</v>
      </c>
      <c r="E31" s="47">
        <v>11.3</v>
      </c>
      <c r="F31" s="47">
        <v>12.3</v>
      </c>
      <c r="G31" s="47">
        <v>13.3</v>
      </c>
      <c r="H31" s="47">
        <v>14.3</v>
      </c>
      <c r="I31" s="47">
        <v>15.3</v>
      </c>
      <c r="J31" s="47">
        <v>16.3</v>
      </c>
      <c r="K31" s="48">
        <v>17.3</v>
      </c>
      <c r="L31" s="47">
        <v>8.3000000000000007</v>
      </c>
      <c r="M31" s="47">
        <v>9.3000000000000007</v>
      </c>
      <c r="N31" s="47">
        <v>10.3</v>
      </c>
      <c r="O31" s="47">
        <v>11.3</v>
      </c>
      <c r="P31" s="47">
        <v>12.3</v>
      </c>
      <c r="Q31" s="47">
        <v>13.3</v>
      </c>
      <c r="R31" s="47">
        <v>14.3</v>
      </c>
      <c r="S31" s="47">
        <v>15.3</v>
      </c>
      <c r="T31" s="47">
        <v>16.3</v>
      </c>
      <c r="U31" s="48">
        <v>17.3</v>
      </c>
      <c r="V31" s="48">
        <v>7.3</v>
      </c>
      <c r="W31" s="47">
        <v>8.3000000000000007</v>
      </c>
      <c r="X31" s="47">
        <v>9.3000000000000007</v>
      </c>
      <c r="Y31" s="47">
        <v>10.3</v>
      </c>
      <c r="Z31" s="47">
        <v>11.3</v>
      </c>
      <c r="AA31" s="47">
        <v>12.3</v>
      </c>
      <c r="AB31" s="47">
        <v>13.3</v>
      </c>
      <c r="AC31" s="47">
        <v>14.3</v>
      </c>
      <c r="AD31" s="47">
        <v>15.3</v>
      </c>
      <c r="AE31" s="48">
        <v>16.3</v>
      </c>
      <c r="AG31" s="3" t="s">
        <v>44</v>
      </c>
    </row>
    <row r="32" spans="1:33" x14ac:dyDescent="0.3">
      <c r="A32" s="92" t="s">
        <v>6</v>
      </c>
      <c r="B32" s="58">
        <f>'Electric lighting'!$C3+'Clear Sky'!B32</f>
        <v>259.00521001999999</v>
      </c>
      <c r="C32" s="59">
        <f>'Electric lighting'!$C3+'Clear Sky'!C32</f>
        <v>143.72903497799999</v>
      </c>
      <c r="D32" s="59">
        <f>'Electric lighting'!$C3+'Clear Sky'!D32</f>
        <v>177.2881007</v>
      </c>
      <c r="E32" s="59">
        <f>'Electric lighting'!$C3+'Clear Sky'!E32</f>
        <v>164.09236100999999</v>
      </c>
      <c r="F32" s="67">
        <f>'Clear Sky'!F32</f>
        <v>779.82912587999999</v>
      </c>
      <c r="G32" s="67">
        <f>'Clear Sky'!G32</f>
        <v>490.06488342</v>
      </c>
      <c r="H32" s="59">
        <f>'Electric lighting'!$C3+'Clear Sky'!H32</f>
        <v>491.15821740000001</v>
      </c>
      <c r="I32" s="59">
        <f>'Electric lighting'!$C3+'Clear Sky'!I32</f>
        <v>408.41211927999996</v>
      </c>
      <c r="J32" s="59">
        <f>'Electric lighting'!$C3+'Clear Sky'!J32</f>
        <v>203.04756718800002</v>
      </c>
      <c r="K32" s="59">
        <f>'Electric lighting'!$C3+'Clear Sky'!K32</f>
        <v>131.1</v>
      </c>
      <c r="L32" s="59">
        <f>'Electric lighting'!$C3+'Clear Sky'!L32</f>
        <v>174.480464904</v>
      </c>
      <c r="M32" s="59">
        <f>'Electric lighting'!$C3+'Clear Sky'!M32</f>
        <v>194.432059546</v>
      </c>
      <c r="N32" s="59">
        <f>'Electric lighting'!$C3+'Clear Sky'!N32</f>
        <v>189.69595743399998</v>
      </c>
      <c r="O32" s="67">
        <f>'Clear Sky'!O32</f>
        <v>906.15326200000004</v>
      </c>
      <c r="P32" s="67">
        <f>'Clear Sky'!P32</f>
        <v>866.64942182000004</v>
      </c>
      <c r="Q32" s="67">
        <f>'Clear Sky'!Q32</f>
        <v>627.39784099999997</v>
      </c>
      <c r="R32" s="67">
        <f>'Clear Sky'!R32</f>
        <v>603.42049978</v>
      </c>
      <c r="S32" s="67">
        <f>'Clear Sky'!S32</f>
        <v>498.98692284000009</v>
      </c>
      <c r="T32" s="59">
        <f>'Electric lighting'!$C3+'Clear Sky'!T32</f>
        <v>481.57766138</v>
      </c>
      <c r="U32" s="59">
        <f>'Electric lighting'!$C3+'Clear Sky'!U32</f>
        <v>403.91636214000005</v>
      </c>
      <c r="V32" s="59">
        <f>'Electric lighting'!$C3+'Clear Sky'!V32</f>
        <v>197.81937110999999</v>
      </c>
      <c r="W32" s="59">
        <f>'Electric lighting'!$C3+'Clear Sky'!W32</f>
        <v>198.00065792200002</v>
      </c>
      <c r="X32" s="59">
        <f>'Electric lighting'!$C3+'Clear Sky'!X32</f>
        <v>185.49520123799999</v>
      </c>
      <c r="Y32" s="59">
        <f>'Electric lighting'!$C3+'Clear Sky'!Y32</f>
        <v>194.38785650599999</v>
      </c>
      <c r="Z32" s="67">
        <f>'Clear Sky'!Z32</f>
        <v>902.96991848000005</v>
      </c>
      <c r="AA32" s="67">
        <f>'Clear Sky'!AA32</f>
        <v>702.0398371</v>
      </c>
      <c r="AB32" s="67">
        <f>'Clear Sky'!AB32</f>
        <v>587.68820305999998</v>
      </c>
      <c r="AC32" s="67">
        <f>'Clear Sky'!AC32</f>
        <v>487.12420372000003</v>
      </c>
      <c r="AD32" s="67">
        <f>'Clear Sky'!AD32</f>
        <v>625.75825241999996</v>
      </c>
      <c r="AE32" s="68">
        <f>'Clear Sky'!AE32</f>
        <v>506.22797862000004</v>
      </c>
      <c r="AG32" t="s">
        <v>78</v>
      </c>
    </row>
    <row r="33" spans="1:33" x14ac:dyDescent="0.3">
      <c r="A33" s="104" t="s">
        <v>7</v>
      </c>
      <c r="B33" s="61">
        <f>'Electric lighting'!$C4+'Clear Sky'!B33</f>
        <v>243.21059586000001</v>
      </c>
      <c r="C33" s="26">
        <f>'Electric lighting'!$C4+'Clear Sky'!C33</f>
        <v>157.552975742</v>
      </c>
      <c r="D33" s="26">
        <f>'Electric lighting'!$C4+'Clear Sky'!D33</f>
        <v>194.09562891000002</v>
      </c>
      <c r="E33" s="26">
        <f>'Electric lighting'!$C4+'Clear Sky'!E33</f>
        <v>192.27572272399999</v>
      </c>
      <c r="F33" s="26">
        <f>'Clear Sky'!F33</f>
        <v>498.4866495</v>
      </c>
      <c r="G33" s="26">
        <f>'Clear Sky'!G33</f>
        <v>399.37953887999998</v>
      </c>
      <c r="H33" s="26">
        <f>'Electric lighting'!$C4+'Clear Sky'!H33</f>
        <v>354.02580554000002</v>
      </c>
      <c r="I33" s="26">
        <f>'Electric lighting'!$C4+'Clear Sky'!I33</f>
        <v>318.99743258000001</v>
      </c>
      <c r="J33" s="26">
        <f>'Electric lighting'!$C4+'Clear Sky'!J33</f>
        <v>178.34985388600001</v>
      </c>
      <c r="K33" s="26">
        <f>'Electric lighting'!$C4+'Clear Sky'!K33</f>
        <v>130.6</v>
      </c>
      <c r="L33" s="26">
        <f>'Electric lighting'!$C4+'Clear Sky'!L33</f>
        <v>211.57986964200001</v>
      </c>
      <c r="M33" s="26">
        <f>'Electric lighting'!$C4+'Clear Sky'!M33</f>
        <v>231.86635666000001</v>
      </c>
      <c r="N33" s="26">
        <f>'Electric lighting'!$C4+'Clear Sky'!N33</f>
        <v>211.83504256000001</v>
      </c>
      <c r="O33" s="26">
        <f>'Clear Sky'!O33</f>
        <v>838.29335282</v>
      </c>
      <c r="P33" s="26">
        <f>'Clear Sky'!P33</f>
        <v>595.33840869999995</v>
      </c>
      <c r="Q33" s="26">
        <f>'Clear Sky'!Q33</f>
        <v>516.53426160000004</v>
      </c>
      <c r="R33" s="26">
        <f>'Clear Sky'!R33</f>
        <v>539.82093032000012</v>
      </c>
      <c r="S33" s="26">
        <f>'Clear Sky'!S33</f>
        <v>506.33431954000002</v>
      </c>
      <c r="T33" s="26">
        <f>'Electric lighting'!$C4+'Clear Sky'!T33</f>
        <v>473.17020853999998</v>
      </c>
      <c r="U33" s="26">
        <f>'Electric lighting'!$C4+'Clear Sky'!U33</f>
        <v>415.82863011999996</v>
      </c>
      <c r="V33" s="26">
        <f>'Electric lighting'!$C4+'Clear Sky'!V33</f>
        <v>253.83553928000001</v>
      </c>
      <c r="W33" s="26">
        <f>'Electric lighting'!$C4+'Clear Sky'!W33</f>
        <v>184.73925839</v>
      </c>
      <c r="X33" s="26">
        <f>'Electric lighting'!$C4+'Clear Sky'!X33</f>
        <v>204.40909488400001</v>
      </c>
      <c r="Y33" s="26">
        <f>'Electric lighting'!$C4+'Clear Sky'!Y33</f>
        <v>184.76880558599998</v>
      </c>
      <c r="Z33" s="26">
        <f>'Clear Sky'!Z33</f>
        <v>826.17864014000008</v>
      </c>
      <c r="AA33" s="26">
        <f>'Clear Sky'!AA33</f>
        <v>598.16323657999999</v>
      </c>
      <c r="AB33" s="26">
        <f>'Clear Sky'!AB33</f>
        <v>719.54396920000011</v>
      </c>
      <c r="AC33" s="26">
        <f>'Clear Sky'!AC33</f>
        <v>454.92518763999999</v>
      </c>
      <c r="AD33" s="26">
        <f>'Clear Sky'!AD33</f>
        <v>457.7401423</v>
      </c>
      <c r="AE33" s="62">
        <f>'Clear Sky'!AE33</f>
        <v>452.83876792000001</v>
      </c>
      <c r="AG33" s="3" t="s">
        <v>76</v>
      </c>
    </row>
    <row r="34" spans="1:33" x14ac:dyDescent="0.3">
      <c r="A34" s="104" t="s">
        <v>8</v>
      </c>
      <c r="B34" s="61">
        <f>'Electric lighting'!$C5+'Clear Sky'!B34</f>
        <v>241.58160258000001</v>
      </c>
      <c r="C34" s="26">
        <f>'Electric lighting'!$C5+'Clear Sky'!C34</f>
        <v>144.92813205800002</v>
      </c>
      <c r="D34" s="26">
        <f>'Electric lighting'!$C5+'Clear Sky'!D34</f>
        <v>154.13673942400001</v>
      </c>
      <c r="E34" s="26">
        <f>'Electric lighting'!$C5+'Clear Sky'!E34</f>
        <v>151.42445719400001</v>
      </c>
      <c r="F34" s="26">
        <f>'Clear Sky'!F34</f>
        <v>687.26225357999999</v>
      </c>
      <c r="G34" s="26">
        <f>'Clear Sky'!G34</f>
        <v>548.93735442000002</v>
      </c>
      <c r="H34" s="26">
        <f>'Electric lighting'!$C5+'Clear Sky'!H34</f>
        <v>618.34585170000003</v>
      </c>
      <c r="I34" s="26">
        <f>'Electric lighting'!$C5+'Clear Sky'!I34</f>
        <v>418.41124451999997</v>
      </c>
      <c r="J34" s="26">
        <f>'Electric lighting'!$C5+'Clear Sky'!J34</f>
        <v>205.25426713000002</v>
      </c>
      <c r="K34" s="26">
        <f>'Electric lighting'!$C5+'Clear Sky'!K34</f>
        <v>131.4</v>
      </c>
      <c r="L34" s="26">
        <f>'Electric lighting'!$C5+'Clear Sky'!L34</f>
        <v>163.81623597800001</v>
      </c>
      <c r="M34" s="26">
        <f>'Electric lighting'!$C5+'Clear Sky'!M34</f>
        <v>186.54216015</v>
      </c>
      <c r="N34" s="26">
        <f>'Electric lighting'!$C5+'Clear Sky'!N34</f>
        <v>158.744082066</v>
      </c>
      <c r="O34" s="26">
        <f>'Clear Sky'!O34</f>
        <v>932.31004860000007</v>
      </c>
      <c r="P34" s="26">
        <f>'Clear Sky'!P34</f>
        <v>971.75310960000002</v>
      </c>
      <c r="Q34" s="26">
        <f>'Clear Sky'!Q34</f>
        <v>628.55074324000009</v>
      </c>
      <c r="R34" s="26">
        <f>'Clear Sky'!R34</f>
        <v>606.02847914000006</v>
      </c>
      <c r="S34" s="26">
        <f>'Clear Sky'!S34</f>
        <v>499.12478560000005</v>
      </c>
      <c r="T34" s="26">
        <f>'Electric lighting'!$C5+'Clear Sky'!T34</f>
        <v>533.32184774000007</v>
      </c>
      <c r="U34" s="26">
        <f>'Electric lighting'!$C5+'Clear Sky'!U34</f>
        <v>567.54260942000008</v>
      </c>
      <c r="V34" s="26">
        <f>'Electric lighting'!$C5+'Clear Sky'!V34</f>
        <v>168.55389606599999</v>
      </c>
      <c r="W34" s="26">
        <f>'Electric lighting'!$C5+'Clear Sky'!W34</f>
        <v>163.00942180200002</v>
      </c>
      <c r="X34" s="26">
        <f>'Electric lighting'!$C5+'Clear Sky'!X34</f>
        <v>174.56966712799999</v>
      </c>
      <c r="Y34" s="26">
        <f>'Electric lighting'!$C5+'Clear Sky'!Y34</f>
        <v>177.02952101400001</v>
      </c>
      <c r="Z34" s="26">
        <f>'Clear Sky'!Z34</f>
        <v>966.9034564000001</v>
      </c>
      <c r="AA34" s="26">
        <f>'Clear Sky'!AA34</f>
        <v>690.64315207999994</v>
      </c>
      <c r="AB34" s="26">
        <f>'Clear Sky'!AB34</f>
        <v>526.26047026000003</v>
      </c>
      <c r="AC34" s="26">
        <f>'Clear Sky'!AC34</f>
        <v>680.92690722000009</v>
      </c>
      <c r="AD34" s="26">
        <f>'Clear Sky'!AD34</f>
        <v>486.53018008000004</v>
      </c>
      <c r="AE34" s="62">
        <f>'Clear Sky'!AE34</f>
        <v>502.48276736000003</v>
      </c>
      <c r="AG34" s="3" t="s">
        <v>77</v>
      </c>
    </row>
    <row r="35" spans="1:33" x14ac:dyDescent="0.3">
      <c r="A35" s="104" t="s">
        <v>9</v>
      </c>
      <c r="B35" s="61">
        <f>'Electric lighting'!$C6+'Clear Sky'!B35</f>
        <v>300.91966886</v>
      </c>
      <c r="C35" s="26">
        <f>'Electric lighting'!$C6+'Clear Sky'!C35</f>
        <v>144.24943925600002</v>
      </c>
      <c r="D35" s="26">
        <f>'Electric lighting'!$C6+'Clear Sky'!D35</f>
        <v>175.384067872</v>
      </c>
      <c r="E35" s="26">
        <f>'Electric lighting'!$C6+'Clear Sky'!E35</f>
        <v>163.43577782599999</v>
      </c>
      <c r="F35" s="26">
        <f>'Clear Sky'!F35</f>
        <v>1069.9554166</v>
      </c>
      <c r="G35" s="26">
        <f>'Clear Sky'!G35</f>
        <v>673.26773416000003</v>
      </c>
      <c r="H35" s="26">
        <f>'Electric lighting'!$C6+'Clear Sky'!H35</f>
        <v>637.80172514000014</v>
      </c>
      <c r="I35" s="26">
        <f>'Electric lighting'!$C6+'Clear Sky'!I35</f>
        <v>464.13794478</v>
      </c>
      <c r="J35" s="26">
        <f>'Electric lighting'!$C6+'Clear Sky'!J35</f>
        <v>210.77267749200001</v>
      </c>
      <c r="K35" s="26">
        <f>'Electric lighting'!$C6+'Clear Sky'!K35</f>
        <v>127</v>
      </c>
      <c r="L35" s="26">
        <f>'Electric lighting'!$C6+'Clear Sky'!L35</f>
        <v>176.82939858399999</v>
      </c>
      <c r="M35" s="26">
        <f>'Electric lighting'!$C6+'Clear Sky'!M35</f>
        <v>164.74128924999999</v>
      </c>
      <c r="N35" s="26">
        <f>'Electric lighting'!$C6+'Clear Sky'!N35</f>
        <v>175.79640614800002</v>
      </c>
      <c r="O35" s="26">
        <f>'Clear Sky'!O35</f>
        <v>1904.76153</v>
      </c>
      <c r="P35" s="26">
        <f>'Clear Sky'!P35</f>
        <v>1075.4418472000002</v>
      </c>
      <c r="Q35" s="26">
        <f>'Clear Sky'!Q35</f>
        <v>743.83553243999995</v>
      </c>
      <c r="R35" s="26">
        <f>'Clear Sky'!R35</f>
        <v>644.44400062</v>
      </c>
      <c r="S35" s="26">
        <f>'Clear Sky'!S35</f>
        <v>763.01974238000003</v>
      </c>
      <c r="T35" s="26">
        <f>'Electric lighting'!$C6+'Clear Sky'!T35</f>
        <v>574.64916798000002</v>
      </c>
      <c r="U35" s="26">
        <f>'Electric lighting'!$C6+'Clear Sky'!U35</f>
        <v>551.85135951999996</v>
      </c>
      <c r="V35" s="26">
        <f>'Electric lighting'!$C6+'Clear Sky'!V35</f>
        <v>159.77956141600001</v>
      </c>
      <c r="W35" s="26">
        <f>'Electric lighting'!$C6+'Clear Sky'!W35</f>
        <v>160.372108602</v>
      </c>
      <c r="X35" s="26">
        <f>'Electric lighting'!$C6+'Clear Sky'!X35</f>
        <v>201.63409752400003</v>
      </c>
      <c r="Y35" s="26">
        <f>'Electric lighting'!$C6+'Clear Sky'!Y35</f>
        <v>175.25394064400001</v>
      </c>
      <c r="Z35" s="26">
        <f>'Clear Sky'!Z35</f>
        <v>1208.9857528</v>
      </c>
      <c r="AA35" s="26">
        <f>'Clear Sky'!AA35</f>
        <v>781.43420348000006</v>
      </c>
      <c r="AB35" s="26">
        <f>'Clear Sky'!AB35</f>
        <v>724.37713684000005</v>
      </c>
      <c r="AC35" s="26">
        <f>'Clear Sky'!AC35</f>
        <v>779.04126104000011</v>
      </c>
      <c r="AD35" s="26">
        <f>'Clear Sky'!AD35</f>
        <v>806.7394475000001</v>
      </c>
      <c r="AE35" s="62">
        <f>'Clear Sky'!AE35</f>
        <v>643.76211438000007</v>
      </c>
    </row>
    <row r="36" spans="1:33" x14ac:dyDescent="0.3">
      <c r="A36" s="104" t="s">
        <v>18</v>
      </c>
      <c r="B36" s="61">
        <f>'Electric lighting'!$C7+'Clear Sky'!B36</f>
        <v>296.89490308000001</v>
      </c>
      <c r="C36" s="26">
        <f>'Electric lighting'!$C7+'Clear Sky'!C36</f>
        <v>171.447191866</v>
      </c>
      <c r="D36" s="26">
        <f>'Electric lighting'!$C7+'Clear Sky'!D36</f>
        <v>190.67616644200001</v>
      </c>
      <c r="E36" s="26">
        <f>'Electric lighting'!$C7+'Clear Sky'!E36</f>
        <v>191.27574263599999</v>
      </c>
      <c r="F36" s="26">
        <f>'Clear Sky'!F36</f>
        <v>1413.8115894000002</v>
      </c>
      <c r="G36" s="26">
        <f>'Clear Sky'!G36</f>
        <v>785.77959782000005</v>
      </c>
      <c r="H36" s="26">
        <f>'Electric lighting'!$C7+'Clear Sky'!H36</f>
        <v>621.17646614</v>
      </c>
      <c r="I36" s="26">
        <f>'Electric lighting'!$C7+'Clear Sky'!I36</f>
        <v>446.99701384000002</v>
      </c>
      <c r="J36" s="26">
        <f>'Electric lighting'!$C7+'Clear Sky'!J36</f>
        <v>232.10909794</v>
      </c>
      <c r="K36" s="26">
        <f>'Electric lighting'!$C7+'Clear Sky'!K36</f>
        <v>134.69999999999999</v>
      </c>
      <c r="L36" s="26">
        <f>'Electric lighting'!$C7+'Clear Sky'!L36</f>
        <v>155.96609160199998</v>
      </c>
      <c r="M36" s="26">
        <f>'Electric lighting'!$C7+'Clear Sky'!M36</f>
        <v>177.61167717199999</v>
      </c>
      <c r="N36" s="26">
        <f>'Electric lighting'!$C7+'Clear Sky'!N36</f>
        <v>196.58501687199998</v>
      </c>
      <c r="O36" s="26">
        <f>'Clear Sky'!O36</f>
        <v>2642.4133470000002</v>
      </c>
      <c r="P36" s="26">
        <f>'Clear Sky'!P36</f>
        <v>1685.7771336000001</v>
      </c>
      <c r="Q36" s="26">
        <f>'Clear Sky'!Q36</f>
        <v>1011.7224404000001</v>
      </c>
      <c r="R36" s="26">
        <f>'Clear Sky'!R36</f>
        <v>770.53915050000001</v>
      </c>
      <c r="S36" s="26">
        <f>'Clear Sky'!S36</f>
        <v>658.6916911400001</v>
      </c>
      <c r="T36" s="26">
        <f>'Electric lighting'!$C7+'Clear Sky'!T36</f>
        <v>666.46873063999988</v>
      </c>
      <c r="U36" s="26">
        <f>'Electric lighting'!$C7+'Clear Sky'!U36</f>
        <v>581.92090574000008</v>
      </c>
      <c r="V36" s="26">
        <f>'Electric lighting'!$C7+'Clear Sky'!V36</f>
        <v>176.79582311199999</v>
      </c>
      <c r="W36" s="26">
        <f>'Electric lighting'!$C7+'Clear Sky'!W36</f>
        <v>157.524737894</v>
      </c>
      <c r="X36" s="26">
        <f>'Electric lighting'!$C7+'Clear Sky'!X36</f>
        <v>176.05198920999999</v>
      </c>
      <c r="Y36" s="26">
        <f>'Electric lighting'!$C7+'Clear Sky'!Y36</f>
        <v>246.28233169999999</v>
      </c>
      <c r="Z36" s="26">
        <f>'Clear Sky'!Z36</f>
        <v>1675.6693114000002</v>
      </c>
      <c r="AA36" s="26">
        <f>'Clear Sky'!AA36</f>
        <v>1129.8251734</v>
      </c>
      <c r="AB36" s="26">
        <f>'Clear Sky'!AB36</f>
        <v>796.85680718000003</v>
      </c>
      <c r="AC36" s="26">
        <f>'Clear Sky'!AC36</f>
        <v>588.15586760000008</v>
      </c>
      <c r="AD36" s="26">
        <f>'Clear Sky'!AD36</f>
        <v>520.16815004</v>
      </c>
      <c r="AE36" s="62">
        <f>'Clear Sky'!AE36</f>
        <v>722.28419536000001</v>
      </c>
    </row>
    <row r="37" spans="1:33" x14ac:dyDescent="0.3">
      <c r="A37" s="104" t="s">
        <v>10</v>
      </c>
      <c r="B37" s="61">
        <f>'Electric lighting'!$C8+'Clear Sky'!B37</f>
        <v>227.27029128000001</v>
      </c>
      <c r="C37" s="26">
        <f>'Electric lighting'!$C8+'Clear Sky'!C37</f>
        <v>174.41385402399999</v>
      </c>
      <c r="D37" s="26">
        <f>'Electric lighting'!$C8+'Clear Sky'!D37</f>
        <v>158.33152901</v>
      </c>
      <c r="E37" s="26">
        <f>'Electric lighting'!$C8+'Clear Sky'!E37</f>
        <v>179.42785557600001</v>
      </c>
      <c r="F37" s="26">
        <f>'Clear Sky'!F37</f>
        <v>813.47787486000004</v>
      </c>
      <c r="G37" s="26">
        <f>'Clear Sky'!G37</f>
        <v>454.39312072000001</v>
      </c>
      <c r="H37" s="26">
        <f>'Electric lighting'!$C8+'Clear Sky'!H37</f>
        <v>573.69467882000004</v>
      </c>
      <c r="I37" s="26">
        <f>'Electric lighting'!$C8+'Clear Sky'!I37</f>
        <v>381.94995291999999</v>
      </c>
      <c r="J37" s="26">
        <f>'Electric lighting'!$C8+'Clear Sky'!J37</f>
        <v>169.85570537999999</v>
      </c>
      <c r="K37" s="26">
        <f>'Electric lighting'!$C8+'Clear Sky'!K37</f>
        <v>113.6</v>
      </c>
      <c r="L37" s="26">
        <f>'Electric lighting'!$C8+'Clear Sky'!L37</f>
        <v>158.13921861200001</v>
      </c>
      <c r="M37" s="26">
        <f>'Electric lighting'!$C8+'Clear Sky'!M37</f>
        <v>198.379927092</v>
      </c>
      <c r="N37" s="26">
        <f>'Electric lighting'!$C8+'Clear Sky'!N37</f>
        <v>200.88278836199999</v>
      </c>
      <c r="O37" s="26">
        <f>'Clear Sky'!O37</f>
        <v>961.76757040000007</v>
      </c>
      <c r="P37" s="26">
        <f>'Clear Sky'!P37</f>
        <v>1096.7643792000001</v>
      </c>
      <c r="Q37" s="26">
        <f>'Clear Sky'!Q37</f>
        <v>524.13283664000005</v>
      </c>
      <c r="R37" s="26">
        <f>'Clear Sky'!R37</f>
        <v>617.70877014000007</v>
      </c>
      <c r="S37" s="26">
        <f>'Clear Sky'!S37</f>
        <v>702.90759350000008</v>
      </c>
      <c r="T37" s="26">
        <f>'Electric lighting'!$C8+'Clear Sky'!T37</f>
        <v>520.28418181999996</v>
      </c>
      <c r="U37" s="26">
        <f>'Electric lighting'!$C8+'Clear Sky'!U37</f>
        <v>549.28436520000002</v>
      </c>
      <c r="V37" s="26">
        <f>'Electric lighting'!$C8+'Clear Sky'!V37</f>
        <v>171.034776182</v>
      </c>
      <c r="W37" s="26">
        <f>'Electric lighting'!$C8+'Clear Sky'!W37</f>
        <v>173.60020105799998</v>
      </c>
      <c r="X37" s="26">
        <f>'Electric lighting'!$C8+'Clear Sky'!X37</f>
        <v>179.98840990600002</v>
      </c>
      <c r="Y37" s="26">
        <f>'Electric lighting'!$C8+'Clear Sky'!Y37</f>
        <v>204.60527309999998</v>
      </c>
      <c r="Z37" s="26">
        <f>'Clear Sky'!Z37</f>
        <v>999.07837820000009</v>
      </c>
      <c r="AA37" s="26">
        <f>'Clear Sky'!AA37</f>
        <v>734.43296612000006</v>
      </c>
      <c r="AB37" s="26">
        <f>'Clear Sky'!AB37</f>
        <v>544.55246720000002</v>
      </c>
      <c r="AC37" s="26">
        <f>'Clear Sky'!AC37</f>
        <v>528.60123862</v>
      </c>
      <c r="AD37" s="26">
        <f>'Clear Sky'!AD37</f>
        <v>851.81241782000006</v>
      </c>
      <c r="AE37" s="62">
        <f>'Clear Sky'!AE37</f>
        <v>504.5831364</v>
      </c>
    </row>
    <row r="38" spans="1:33" x14ac:dyDescent="0.3">
      <c r="A38" s="104" t="s">
        <v>11</v>
      </c>
      <c r="B38" s="61">
        <f>'Electric lighting'!$C9+'Clear Sky'!B38</f>
        <v>250.68829715999999</v>
      </c>
      <c r="C38" s="26">
        <f>'Electric lighting'!$C9+'Clear Sky'!C38</f>
        <v>141.692142214</v>
      </c>
      <c r="D38" s="26">
        <f>'Electric lighting'!$C9+'Clear Sky'!D38</f>
        <v>189.59646217400001</v>
      </c>
      <c r="E38" s="26">
        <f>'Electric lighting'!$C9+'Clear Sky'!E38</f>
        <v>147.356698384</v>
      </c>
      <c r="F38" s="26">
        <f>'Clear Sky'!F38</f>
        <v>1028.0820942</v>
      </c>
      <c r="G38" s="26">
        <f>'Clear Sky'!G38</f>
        <v>437.89424546000004</v>
      </c>
      <c r="H38" s="26">
        <f>'Electric lighting'!$C9+'Clear Sky'!H38</f>
        <v>544.96460116000003</v>
      </c>
      <c r="I38" s="26">
        <f>'Electric lighting'!$C9+'Clear Sky'!I38</f>
        <v>431.42501682000005</v>
      </c>
      <c r="J38" s="26">
        <f>'Electric lighting'!$C9+'Clear Sky'!J38</f>
        <v>184.383130274</v>
      </c>
      <c r="K38" s="26">
        <f>'Electric lighting'!$C9+'Clear Sky'!K38</f>
        <v>114.8</v>
      </c>
      <c r="L38" s="26">
        <f>'Electric lighting'!$C9+'Clear Sky'!L38</f>
        <v>145.744727646</v>
      </c>
      <c r="M38" s="26">
        <f>'Electric lighting'!$C9+'Clear Sky'!M38</f>
        <v>167.43534053400001</v>
      </c>
      <c r="N38" s="26">
        <f>'Electric lighting'!$C9+'Clear Sky'!N38</f>
        <v>161.60789435000001</v>
      </c>
      <c r="O38" s="26">
        <f>'Clear Sky'!O38</f>
        <v>1051.3403208</v>
      </c>
      <c r="P38" s="26">
        <f>'Clear Sky'!P38</f>
        <v>1349.2135566000002</v>
      </c>
      <c r="Q38" s="26">
        <f>'Clear Sky'!Q38</f>
        <v>978.22776800000008</v>
      </c>
      <c r="R38" s="26">
        <f>'Clear Sky'!R38</f>
        <v>668.06817042</v>
      </c>
      <c r="S38" s="26">
        <f>'Clear Sky'!S38</f>
        <v>533.60152635999998</v>
      </c>
      <c r="T38" s="26">
        <f>'Electric lighting'!$C9+'Clear Sky'!T38</f>
        <v>513.47826852000003</v>
      </c>
      <c r="U38" s="26">
        <f>'Electric lighting'!$C9+'Clear Sky'!U38</f>
        <v>609.35638330000006</v>
      </c>
      <c r="V38" s="26">
        <f>'Electric lighting'!$C9+'Clear Sky'!V38</f>
        <v>196.90780803400003</v>
      </c>
      <c r="W38" s="26">
        <f>'Electric lighting'!$C9+'Clear Sky'!W38</f>
        <v>212.56009544</v>
      </c>
      <c r="X38" s="26">
        <f>'Electric lighting'!$C9+'Clear Sky'!X38</f>
        <v>195.346480574</v>
      </c>
      <c r="Y38" s="26">
        <f>'Electric lighting'!$C9+'Clear Sky'!Y38</f>
        <v>197.22580723999999</v>
      </c>
      <c r="Z38" s="26">
        <f>'Clear Sky'!Z38</f>
        <v>1219.6470188000001</v>
      </c>
      <c r="AA38" s="26">
        <f>'Clear Sky'!AA38</f>
        <v>740.28515876000006</v>
      </c>
      <c r="AB38" s="26">
        <f>'Clear Sky'!AB38</f>
        <v>793.81775760000005</v>
      </c>
      <c r="AC38" s="26">
        <f>'Clear Sky'!AC38</f>
        <v>624.27092881999999</v>
      </c>
      <c r="AD38" s="26">
        <f>'Clear Sky'!AD38</f>
        <v>772.63924780000002</v>
      </c>
      <c r="AE38" s="62">
        <f>'Clear Sky'!AE38</f>
        <v>622.87880480000001</v>
      </c>
    </row>
    <row r="39" spans="1:33" x14ac:dyDescent="0.3">
      <c r="A39" s="104" t="s">
        <v>12</v>
      </c>
      <c r="B39" s="61">
        <f>'Electric lighting'!$C10+'Clear Sky'!B39</f>
        <v>285.46267196000002</v>
      </c>
      <c r="C39" s="26">
        <f>'Electric lighting'!$C10+'Clear Sky'!C39</f>
        <v>160.72226373399999</v>
      </c>
      <c r="D39" s="26">
        <f>'Electric lighting'!$C10+'Clear Sky'!D39</f>
        <v>133.05845238399999</v>
      </c>
      <c r="E39" s="26">
        <f>'Electric lighting'!$C10+'Clear Sky'!E39</f>
        <v>142.98893706000001</v>
      </c>
      <c r="F39" s="26">
        <f>'Clear Sky'!F39</f>
        <v>1279.3256518000001</v>
      </c>
      <c r="G39" s="26">
        <f>'Clear Sky'!G39</f>
        <v>955.1280564000001</v>
      </c>
      <c r="H39" s="26">
        <f>'Electric lighting'!$C10+'Clear Sky'!H39</f>
        <v>631.30689459999996</v>
      </c>
      <c r="I39" s="26">
        <f>'Electric lighting'!$C10+'Clear Sky'!I39</f>
        <v>465.07311989999999</v>
      </c>
      <c r="J39" s="26">
        <f>'Electric lighting'!$C10+'Clear Sky'!J39</f>
        <v>232.63460436</v>
      </c>
      <c r="K39" s="26">
        <f>'Electric lighting'!$C10+'Clear Sky'!K39</f>
        <v>118.5</v>
      </c>
      <c r="L39" s="26">
        <f>'Electric lighting'!$C10+'Clear Sky'!L39</f>
        <v>143.48852199200002</v>
      </c>
      <c r="M39" s="26">
        <f>'Electric lighting'!$C10+'Clear Sky'!M39</f>
        <v>145.09607242600001</v>
      </c>
      <c r="N39" s="26">
        <f>'Electric lighting'!$C10+'Clear Sky'!N39</f>
        <v>217.61508166000002</v>
      </c>
      <c r="O39" s="26">
        <f>'Clear Sky'!O39</f>
        <v>1534.4007434</v>
      </c>
      <c r="P39" s="26">
        <f>'Clear Sky'!P39</f>
        <v>1336.9146042000002</v>
      </c>
      <c r="Q39" s="26">
        <f>'Clear Sky'!Q39</f>
        <v>774.93581312000003</v>
      </c>
      <c r="R39" s="26">
        <f>'Clear Sky'!R39</f>
        <v>717.45175236000011</v>
      </c>
      <c r="S39" s="26">
        <f>'Clear Sky'!S39</f>
        <v>698.30486138000003</v>
      </c>
      <c r="T39" s="26">
        <f>'Electric lighting'!$C10+'Clear Sky'!T39</f>
        <v>671.85883596000008</v>
      </c>
      <c r="U39" s="26">
        <f>'Electric lighting'!$C10+'Clear Sky'!U39</f>
        <v>608.88680474000012</v>
      </c>
      <c r="V39" s="26">
        <f>'Electric lighting'!$C10+'Clear Sky'!V39</f>
        <v>151.50900961400001</v>
      </c>
      <c r="W39" s="26">
        <f>'Electric lighting'!$C10+'Clear Sky'!W39</f>
        <v>213.74188085999998</v>
      </c>
      <c r="X39" s="26">
        <f>'Electric lighting'!$C10+'Clear Sky'!X39</f>
        <v>294.5671395</v>
      </c>
      <c r="Y39" s="26">
        <f>'Electric lighting'!$C10+'Clear Sky'!Y39</f>
        <v>182.34101950799999</v>
      </c>
      <c r="Z39" s="26">
        <f>'Clear Sky'!Z39</f>
        <v>1287.4370908000001</v>
      </c>
      <c r="AA39" s="26">
        <f>'Clear Sky'!AA39</f>
        <v>1006.9207946</v>
      </c>
      <c r="AB39" s="26">
        <f>'Clear Sky'!AB39</f>
        <v>878.16639708000014</v>
      </c>
      <c r="AC39" s="26">
        <f>'Clear Sky'!AC39</f>
        <v>755.56364968000003</v>
      </c>
      <c r="AD39" s="26">
        <f>'Clear Sky'!AD39</f>
        <v>810.95830158000012</v>
      </c>
      <c r="AE39" s="62">
        <f>'Clear Sky'!AE39</f>
        <v>709.86151068000004</v>
      </c>
    </row>
    <row r="40" spans="1:33" x14ac:dyDescent="0.3">
      <c r="A40" s="104" t="s">
        <v>13</v>
      </c>
      <c r="B40" s="61">
        <f>'Electric lighting'!$C11+'Clear Sky'!B40</f>
        <v>288.73487925999996</v>
      </c>
      <c r="C40" s="26">
        <f>'Electric lighting'!$C11+'Clear Sky'!C40</f>
        <v>127.47468025800001</v>
      </c>
      <c r="D40" s="26">
        <f>'Electric lighting'!$C11+'Clear Sky'!D40</f>
        <v>153.50490848200002</v>
      </c>
      <c r="E40" s="26">
        <f>'Electric lighting'!$C11+'Clear Sky'!E40</f>
        <v>178.08348351000001</v>
      </c>
      <c r="F40" s="26">
        <f>'Clear Sky'!F40</f>
        <v>1226.0301913999999</v>
      </c>
      <c r="G40" s="26">
        <f>'Clear Sky'!G40</f>
        <v>744.25310623999997</v>
      </c>
      <c r="H40" s="26">
        <f>'Electric lighting'!$C11+'Clear Sky'!H40</f>
        <v>597.68079542000009</v>
      </c>
      <c r="I40" s="26">
        <f>'Electric lighting'!$C11+'Clear Sky'!I40</f>
        <v>400.86920548000001</v>
      </c>
      <c r="J40" s="26">
        <f>'Electric lighting'!$C11+'Clear Sky'!J40</f>
        <v>199.93062769599999</v>
      </c>
      <c r="K40" s="26">
        <f>'Electric lighting'!$C11+'Clear Sky'!K40</f>
        <v>117</v>
      </c>
      <c r="L40" s="26">
        <f>'Electric lighting'!$C11+'Clear Sky'!L40</f>
        <v>152.02771172600001</v>
      </c>
      <c r="M40" s="26">
        <f>'Electric lighting'!$C11+'Clear Sky'!M40</f>
        <v>162.08892145800002</v>
      </c>
      <c r="N40" s="26">
        <f>'Electric lighting'!$C11+'Clear Sky'!N40</f>
        <v>223.01374504</v>
      </c>
      <c r="O40" s="26">
        <f>'Clear Sky'!O40</f>
        <v>2043.6623368</v>
      </c>
      <c r="P40" s="26">
        <f>'Clear Sky'!P40</f>
        <v>1251.8636074000001</v>
      </c>
      <c r="Q40" s="26">
        <f>'Clear Sky'!Q40</f>
        <v>951.28837020000014</v>
      </c>
      <c r="R40" s="26">
        <f>'Clear Sky'!R40</f>
        <v>767.18959268000003</v>
      </c>
      <c r="S40" s="26">
        <f>'Clear Sky'!S40</f>
        <v>739.91912498000011</v>
      </c>
      <c r="T40" s="26">
        <f>'Electric lighting'!$C11+'Clear Sky'!T40</f>
        <v>646.64100644000007</v>
      </c>
      <c r="U40" s="26">
        <f>'Electric lighting'!$C11+'Clear Sky'!U40</f>
        <v>464.69078652000002</v>
      </c>
      <c r="V40" s="26">
        <f>'Electric lighting'!$C11+'Clear Sky'!V40</f>
        <v>186.27869089400002</v>
      </c>
      <c r="W40" s="26">
        <f>'Electric lighting'!$C11+'Clear Sky'!W40</f>
        <v>275.15204593999999</v>
      </c>
      <c r="X40" s="26">
        <f>'Electric lighting'!$C11+'Clear Sky'!X40</f>
        <v>142.32342342600001</v>
      </c>
      <c r="Y40" s="26">
        <f>'Electric lighting'!$C11+'Clear Sky'!Y40</f>
        <v>156.14902020400001</v>
      </c>
      <c r="Z40" s="26">
        <f>'Clear Sky'!Z40</f>
        <v>1313.5839136000002</v>
      </c>
      <c r="AA40" s="26">
        <f>'Clear Sky'!AA40</f>
        <v>986.52942500000006</v>
      </c>
      <c r="AB40" s="26">
        <f>'Clear Sky'!AB40</f>
        <v>810.40485778000004</v>
      </c>
      <c r="AC40" s="26">
        <f>'Clear Sky'!AC40</f>
        <v>665.40539016000002</v>
      </c>
      <c r="AD40" s="26">
        <f>'Clear Sky'!AD40</f>
        <v>702.61710343999994</v>
      </c>
      <c r="AE40" s="62">
        <f>'Clear Sky'!AE40</f>
        <v>814.59517916000004</v>
      </c>
    </row>
    <row r="41" spans="1:33" x14ac:dyDescent="0.3">
      <c r="A41" s="104" t="s">
        <v>19</v>
      </c>
      <c r="B41" s="61">
        <f>'Electric lighting'!$C12+'Clear Sky'!B41</f>
        <v>301.28474786000004</v>
      </c>
      <c r="C41" s="26">
        <f>'Electric lighting'!$C12+'Clear Sky'!C41</f>
        <v>137.68894355800001</v>
      </c>
      <c r="D41" s="26">
        <f>'Electric lighting'!$C12+'Clear Sky'!D41</f>
        <v>155.31259596800001</v>
      </c>
      <c r="E41" s="26">
        <f>'Electric lighting'!$C12+'Clear Sky'!E41</f>
        <v>141.31204392000001</v>
      </c>
      <c r="F41" s="26">
        <f>'Clear Sky'!F41</f>
        <v>961.23405420000006</v>
      </c>
      <c r="G41" s="26">
        <f>'Clear Sky'!G41</f>
        <v>732.86864951999996</v>
      </c>
      <c r="H41" s="26">
        <f>'Electric lighting'!$C12+'Clear Sky'!H41</f>
        <v>559.03964876000009</v>
      </c>
      <c r="I41" s="26">
        <f>'Electric lighting'!$C12+'Clear Sky'!I41</f>
        <v>417.15024544000005</v>
      </c>
      <c r="J41" s="26">
        <f>'Electric lighting'!$C12+'Clear Sky'!J41</f>
        <v>206.37212529999999</v>
      </c>
      <c r="K41" s="26">
        <f>'Electric lighting'!$C12+'Clear Sky'!K41</f>
        <v>114</v>
      </c>
      <c r="L41" s="26">
        <f>'Electric lighting'!$C12+'Clear Sky'!L41</f>
        <v>137.95341904200001</v>
      </c>
      <c r="M41" s="26">
        <f>'Electric lighting'!$C12+'Clear Sky'!M41</f>
        <v>195.88009897200001</v>
      </c>
      <c r="N41" s="26">
        <f>'Electric lighting'!$C12+'Clear Sky'!N41</f>
        <v>181.616502604</v>
      </c>
      <c r="O41" s="26">
        <f>'Clear Sky'!O41</f>
        <v>1256.3400710000001</v>
      </c>
      <c r="P41" s="26">
        <f>'Clear Sky'!P41</f>
        <v>1325.4489877999999</v>
      </c>
      <c r="Q41" s="26">
        <f>'Clear Sky'!Q41</f>
        <v>828.84622114000013</v>
      </c>
      <c r="R41" s="26">
        <f>'Clear Sky'!R41</f>
        <v>708.59248488000003</v>
      </c>
      <c r="S41" s="26">
        <f>'Clear Sky'!S41</f>
        <v>594.18550646000006</v>
      </c>
      <c r="T41" s="26">
        <f>'Electric lighting'!$C12+'Clear Sky'!T41</f>
        <v>424.92853120000001</v>
      </c>
      <c r="U41" s="26">
        <f>'Electric lighting'!$C12+'Clear Sky'!U41</f>
        <v>635.63563662000001</v>
      </c>
      <c r="V41" s="26">
        <f>'Electric lighting'!$C12+'Clear Sky'!V41</f>
        <v>175.91600429000002</v>
      </c>
      <c r="W41" s="26">
        <f>'Electric lighting'!$C12+'Clear Sky'!W41</f>
        <v>248.12461398000002</v>
      </c>
      <c r="X41" s="26">
        <f>'Electric lighting'!$C12+'Clear Sky'!X41</f>
        <v>158.718059764</v>
      </c>
      <c r="Y41" s="26">
        <f>'Electric lighting'!$C12+'Clear Sky'!Y41</f>
        <v>202.875402154</v>
      </c>
      <c r="Z41" s="26">
        <f>'Clear Sky'!Z41</f>
        <v>1189.5128644000001</v>
      </c>
      <c r="AA41" s="26">
        <f>'Clear Sky'!AA41</f>
        <v>853.46867312000006</v>
      </c>
      <c r="AB41" s="26">
        <f>'Clear Sky'!AB41</f>
        <v>756.21890540000004</v>
      </c>
      <c r="AC41" s="26">
        <f>'Clear Sky'!AC41</f>
        <v>669.18275732000006</v>
      </c>
      <c r="AD41" s="26">
        <f>'Clear Sky'!AD41</f>
        <v>734.35941516000003</v>
      </c>
      <c r="AE41" s="62">
        <f>'Clear Sky'!AE41</f>
        <v>857.69921202</v>
      </c>
    </row>
    <row r="42" spans="1:33" x14ac:dyDescent="0.3">
      <c r="A42" s="104" t="s">
        <v>14</v>
      </c>
      <c r="B42" s="61">
        <f>'Electric lighting'!$C13+'Clear Sky'!B42</f>
        <v>238.63357052000001</v>
      </c>
      <c r="C42" s="26">
        <f>'Electric lighting'!$C13+'Clear Sky'!C42</f>
        <v>114.7669033146</v>
      </c>
      <c r="D42" s="26">
        <f>'Electric lighting'!$C13+'Clear Sky'!D42</f>
        <v>194.34691612200001</v>
      </c>
      <c r="E42" s="26">
        <f>'Electric lighting'!$C13+'Clear Sky'!E42</f>
        <v>152.25367454000002</v>
      </c>
      <c r="F42" s="26">
        <f>'Clear Sky'!F42</f>
        <v>1413.1639424</v>
      </c>
      <c r="G42" s="26">
        <f>'Clear Sky'!G42</f>
        <v>868.20169127999998</v>
      </c>
      <c r="H42" s="26">
        <f>'Electric lighting'!$C13+'Clear Sky'!H42</f>
        <v>447.34547027999997</v>
      </c>
      <c r="I42" s="26">
        <f>'Electric lighting'!$C13+'Clear Sky'!I42</f>
        <v>348.2698815</v>
      </c>
      <c r="J42" s="26">
        <f>'Electric lighting'!$C13+'Clear Sky'!J42</f>
        <v>207.80421462000001</v>
      </c>
      <c r="K42" s="26">
        <f>'Electric lighting'!$C13+'Clear Sky'!K42</f>
        <v>107.9</v>
      </c>
      <c r="L42" s="26">
        <f>'Electric lighting'!$C13+'Clear Sky'!L42</f>
        <v>192.413033122</v>
      </c>
      <c r="M42" s="26">
        <f>'Electric lighting'!$C13+'Clear Sky'!M42</f>
        <v>155.06722521</v>
      </c>
      <c r="N42" s="26">
        <f>'Electric lighting'!$C13+'Clear Sky'!N42</f>
        <v>136.71809946400001</v>
      </c>
      <c r="O42" s="26">
        <f>'Clear Sky'!O42</f>
        <v>2242.4954005999998</v>
      </c>
      <c r="P42" s="26">
        <f>'Clear Sky'!P42</f>
        <v>1400.7191562</v>
      </c>
      <c r="Q42" s="26">
        <f>'Clear Sky'!Q42</f>
        <v>938.68959800000005</v>
      </c>
      <c r="R42" s="26">
        <f>'Clear Sky'!R42</f>
        <v>729.97806056000002</v>
      </c>
      <c r="S42" s="26">
        <f>'Clear Sky'!S42</f>
        <v>541.58932365999999</v>
      </c>
      <c r="T42" s="26">
        <f>'Electric lighting'!$C13+'Clear Sky'!T42</f>
        <v>531.45869234000008</v>
      </c>
      <c r="U42" s="26">
        <f>'Electric lighting'!$C13+'Clear Sky'!U42</f>
        <v>556.48033038000005</v>
      </c>
      <c r="V42" s="26">
        <f>'Electric lighting'!$C13+'Clear Sky'!V42</f>
        <v>161.33059670200001</v>
      </c>
      <c r="W42" s="26">
        <f>'Electric lighting'!$C13+'Clear Sky'!W42</f>
        <v>139.95273843800001</v>
      </c>
      <c r="X42" s="26">
        <f>'Electric lighting'!$C13+'Clear Sky'!X42</f>
        <v>173.32145029</v>
      </c>
      <c r="Y42" s="26">
        <f>'Electric lighting'!$C13+'Clear Sky'!Y42</f>
        <v>139.07627730000002</v>
      </c>
      <c r="Z42" s="26">
        <f>'Clear Sky'!Z42</f>
        <v>1478.9340804000001</v>
      </c>
      <c r="AA42" s="26">
        <f>'Clear Sky'!AA42</f>
        <v>999.94069980000006</v>
      </c>
      <c r="AB42" s="26">
        <f>'Clear Sky'!AB42</f>
        <v>794.97075042000006</v>
      </c>
      <c r="AC42" s="26">
        <f>'Clear Sky'!AC42</f>
        <v>655.15807475999998</v>
      </c>
      <c r="AD42" s="26">
        <f>'Clear Sky'!AD42</f>
        <v>646.99482399999999</v>
      </c>
      <c r="AE42" s="62">
        <f>'Clear Sky'!AE42</f>
        <v>729.27996050000002</v>
      </c>
    </row>
    <row r="43" spans="1:33" x14ac:dyDescent="0.3">
      <c r="A43" s="104" t="s">
        <v>15</v>
      </c>
      <c r="B43" s="61">
        <f>'Electric lighting'!$C14+'Clear Sky'!B43</f>
        <v>274.75007398000002</v>
      </c>
      <c r="C43" s="26">
        <f>'Electric lighting'!$C14+'Clear Sky'!C43</f>
        <v>130.491405832</v>
      </c>
      <c r="D43" s="26">
        <f>'Electric lighting'!$C14+'Clear Sky'!D43</f>
        <v>134.70936316999999</v>
      </c>
      <c r="E43" s="26">
        <f>'Electric lighting'!$C14+'Clear Sky'!E43</f>
        <v>126.743359418</v>
      </c>
      <c r="F43" s="26">
        <f>'Clear Sky'!F43</f>
        <v>1145.7536663999999</v>
      </c>
      <c r="G43" s="26">
        <f>'Clear Sky'!G43</f>
        <v>618.27018497999995</v>
      </c>
      <c r="H43" s="26">
        <f>'Electric lighting'!$C14+'Clear Sky'!H43</f>
        <v>623.13742070000001</v>
      </c>
      <c r="I43" s="26">
        <f>'Electric lighting'!$C14+'Clear Sky'!I43</f>
        <v>418.83721983999999</v>
      </c>
      <c r="J43" s="26">
        <f>'Electric lighting'!$C14+'Clear Sky'!J43</f>
        <v>187.01967549</v>
      </c>
      <c r="K43" s="26">
        <f>'Electric lighting'!$C14+'Clear Sky'!K43</f>
        <v>110.1</v>
      </c>
      <c r="L43" s="26">
        <f>'Electric lighting'!$C14+'Clear Sky'!L43</f>
        <v>165.138065614</v>
      </c>
      <c r="M43" s="26">
        <f>'Electric lighting'!$C14+'Clear Sky'!M43</f>
        <v>174.758830096</v>
      </c>
      <c r="N43" s="26">
        <f>'Electric lighting'!$C14+'Clear Sky'!N43</f>
        <v>139.68911642399999</v>
      </c>
      <c r="O43" s="26">
        <f>'Clear Sky'!O43</f>
        <v>1225.293776</v>
      </c>
      <c r="P43" s="26">
        <f>'Clear Sky'!P43</f>
        <v>1111.9193190000001</v>
      </c>
      <c r="Q43" s="26">
        <f>'Clear Sky'!Q43</f>
        <v>822.04239501999996</v>
      </c>
      <c r="R43" s="26">
        <f>'Clear Sky'!R43</f>
        <v>675.33241468000006</v>
      </c>
      <c r="S43" s="26">
        <f>'Clear Sky'!S43</f>
        <v>560.73539942000002</v>
      </c>
      <c r="T43" s="26">
        <f>'Electric lighting'!$C14+'Clear Sky'!T43</f>
        <v>475.00071478000007</v>
      </c>
      <c r="U43" s="26">
        <f>'Electric lighting'!$C14+'Clear Sky'!U43</f>
        <v>499.36320216000001</v>
      </c>
      <c r="V43" s="26">
        <f>'Electric lighting'!$C14+'Clear Sky'!V43</f>
        <v>150.02694841799999</v>
      </c>
      <c r="W43" s="26">
        <f>'Electric lighting'!$C14+'Clear Sky'!W43</f>
        <v>127.32249170599999</v>
      </c>
      <c r="X43" s="26">
        <f>'Electric lighting'!$C14+'Clear Sky'!X43</f>
        <v>199.982407188</v>
      </c>
      <c r="Y43" s="26">
        <f>'Electric lighting'!$C14+'Clear Sky'!Y43</f>
        <v>163.91487329400002</v>
      </c>
      <c r="Z43" s="26">
        <f>'Clear Sky'!Z43</f>
        <v>1288.6843774000001</v>
      </c>
      <c r="AA43" s="26">
        <f>'Clear Sky'!AA43</f>
        <v>926.58720419999997</v>
      </c>
      <c r="AB43" s="26">
        <f>'Clear Sky'!AB43</f>
        <v>751.68419886000004</v>
      </c>
      <c r="AC43" s="26">
        <f>'Clear Sky'!AC43</f>
        <v>763.23360176000006</v>
      </c>
      <c r="AD43" s="26">
        <f>'Clear Sky'!AD43</f>
        <v>727.46093294000002</v>
      </c>
      <c r="AE43" s="62">
        <f>'Clear Sky'!AE43</f>
        <v>552.86753004000002</v>
      </c>
    </row>
    <row r="44" spans="1:33" x14ac:dyDescent="0.3">
      <c r="A44" s="104" t="s">
        <v>16</v>
      </c>
      <c r="B44" s="61">
        <f>'Electric lighting'!$C15+'Clear Sky'!B44</f>
        <v>247.33005134000001</v>
      </c>
      <c r="C44" s="26">
        <f>'Electric lighting'!$C15+'Clear Sky'!C44</f>
        <v>123.597146338</v>
      </c>
      <c r="D44" s="26">
        <f>'Electric lighting'!$C15+'Clear Sky'!D44</f>
        <v>138.760111526</v>
      </c>
      <c r="E44" s="26">
        <f>'Electric lighting'!$C15+'Clear Sky'!E44</f>
        <v>176.414443976</v>
      </c>
      <c r="F44" s="26">
        <f>'Clear Sky'!F44</f>
        <v>1014.9489000000001</v>
      </c>
      <c r="G44" s="26">
        <f>'Clear Sky'!G44</f>
        <v>533.63395400000002</v>
      </c>
      <c r="H44" s="26">
        <f>'Electric lighting'!$C15+'Clear Sky'!H44</f>
        <v>604.88971002000005</v>
      </c>
      <c r="I44" s="26">
        <f>'Electric lighting'!$C15+'Clear Sky'!I44</f>
        <v>547.54912797999998</v>
      </c>
      <c r="J44" s="26">
        <f>'Electric lighting'!$C15+'Clear Sky'!J44</f>
        <v>190.58371033200001</v>
      </c>
      <c r="K44" s="26">
        <f>'Electric lighting'!$C15+'Clear Sky'!K44</f>
        <v>112.4</v>
      </c>
      <c r="L44" s="26">
        <f>'Electric lighting'!$C15+'Clear Sky'!L44</f>
        <v>168.82721861000002</v>
      </c>
      <c r="M44" s="26">
        <f>'Electric lighting'!$C15+'Clear Sky'!M44</f>
        <v>194.51224645400001</v>
      </c>
      <c r="N44" s="26">
        <f>'Electric lighting'!$C15+'Clear Sky'!N44</f>
        <v>189.35931329800002</v>
      </c>
      <c r="O44" s="26">
        <f>'Clear Sky'!O44</f>
        <v>1302.5630450000001</v>
      </c>
      <c r="P44" s="26">
        <f>'Clear Sky'!P44</f>
        <v>1264.4859304000001</v>
      </c>
      <c r="Q44" s="26">
        <f>'Clear Sky'!Q44</f>
        <v>880.75598869999999</v>
      </c>
      <c r="R44" s="26">
        <f>'Clear Sky'!R44</f>
        <v>749.91942872000004</v>
      </c>
      <c r="S44" s="26">
        <f>'Clear Sky'!S44</f>
        <v>600.29612383999995</v>
      </c>
      <c r="T44" s="26">
        <f>'Electric lighting'!$C15+'Clear Sky'!T44</f>
        <v>581.06961567999997</v>
      </c>
      <c r="U44" s="26">
        <f>'Electric lighting'!$C15+'Clear Sky'!U44</f>
        <v>608.25828964000004</v>
      </c>
      <c r="V44" s="26">
        <f>'Electric lighting'!$C15+'Clear Sky'!V44</f>
        <v>124.08406818600001</v>
      </c>
      <c r="W44" s="26">
        <f>'Electric lighting'!$C15+'Clear Sky'!W44</f>
        <v>149.73875173000002</v>
      </c>
      <c r="X44" s="26">
        <f>'Electric lighting'!$C15+'Clear Sky'!X44</f>
        <v>138.87356297600002</v>
      </c>
      <c r="Y44" s="26">
        <f>'Electric lighting'!$C15+'Clear Sky'!Y44</f>
        <v>210.09560248000003</v>
      </c>
      <c r="Z44" s="26">
        <f>'Clear Sky'!Z44</f>
        <v>1255.0556466</v>
      </c>
      <c r="AA44" s="26">
        <f>'Clear Sky'!AA44</f>
        <v>863.90973914000006</v>
      </c>
      <c r="AB44" s="26">
        <f>'Clear Sky'!AB44</f>
        <v>648.24473741999998</v>
      </c>
      <c r="AC44" s="26">
        <f>'Clear Sky'!AC44</f>
        <v>688.57394256000009</v>
      </c>
      <c r="AD44" s="26">
        <f>'Clear Sky'!AD44</f>
        <v>697.45712316000004</v>
      </c>
      <c r="AE44" s="62">
        <f>'Clear Sky'!AE44</f>
        <v>558.28022852000004</v>
      </c>
    </row>
    <row r="45" spans="1:33" x14ac:dyDescent="0.3">
      <c r="A45" s="104" t="s">
        <v>17</v>
      </c>
      <c r="B45" s="61">
        <f>'Electric lighting'!$C16+'Clear Sky'!B45</f>
        <v>285.45083446000001</v>
      </c>
      <c r="C45" s="26">
        <f>'Electric lighting'!$C16+'Clear Sky'!C45</f>
        <v>117.2455434874</v>
      </c>
      <c r="D45" s="26">
        <f>'Electric lighting'!$C16+'Clear Sky'!D45</f>
        <v>124.90054714999999</v>
      </c>
      <c r="E45" s="26">
        <f>'Electric lighting'!$C16+'Clear Sky'!E45</f>
        <v>134.50036953599999</v>
      </c>
      <c r="F45" s="26">
        <f>'Clear Sky'!F45</f>
        <v>1068.3557738000002</v>
      </c>
      <c r="G45" s="26">
        <f>'Clear Sky'!G45</f>
        <v>822.81223444</v>
      </c>
      <c r="H45" s="26">
        <f>'Electric lighting'!$C16+'Clear Sky'!H45</f>
        <v>576.63673002000007</v>
      </c>
      <c r="I45" s="26">
        <f>'Electric lighting'!$C16+'Clear Sky'!I45</f>
        <v>442.49472467999999</v>
      </c>
      <c r="J45" s="26">
        <f>'Electric lighting'!$C16+'Clear Sky'!J45</f>
        <v>177.221520736</v>
      </c>
      <c r="K45" s="26">
        <f>'Electric lighting'!$C16+'Clear Sky'!K45</f>
        <v>109.6</v>
      </c>
      <c r="L45" s="26">
        <f>'Electric lighting'!$C16+'Clear Sky'!L45</f>
        <v>174.82338806199999</v>
      </c>
      <c r="M45" s="26">
        <f>'Electric lighting'!$C16+'Clear Sky'!M45</f>
        <v>239.22278798000002</v>
      </c>
      <c r="N45" s="26">
        <f>'Electric lighting'!$C16+'Clear Sky'!N45</f>
        <v>220.95687808000002</v>
      </c>
      <c r="O45" s="26">
        <f>'Clear Sky'!O45</f>
        <v>1820.3509338000001</v>
      </c>
      <c r="P45" s="26">
        <f>'Clear Sky'!P45</f>
        <v>1459.9539472000001</v>
      </c>
      <c r="Q45" s="26">
        <f>'Clear Sky'!Q45</f>
        <v>834.37042360000009</v>
      </c>
      <c r="R45" s="26">
        <f>'Clear Sky'!R45</f>
        <v>787.32724770000004</v>
      </c>
      <c r="S45" s="26">
        <f>'Clear Sky'!S45</f>
        <v>631.07901219999997</v>
      </c>
      <c r="T45" s="26">
        <f>'Electric lighting'!$C16+'Clear Sky'!T45</f>
        <v>549.91608292000001</v>
      </c>
      <c r="U45" s="26">
        <f>'Electric lighting'!$C16+'Clear Sky'!U45</f>
        <v>664.420616</v>
      </c>
      <c r="V45" s="26">
        <f>'Electric lighting'!$C16+'Clear Sky'!V45</f>
        <v>137.05959873999998</v>
      </c>
      <c r="W45" s="26">
        <f>'Electric lighting'!$C16+'Clear Sky'!W45</f>
        <v>169.21939368</v>
      </c>
      <c r="X45" s="26">
        <f>'Electric lighting'!$C16+'Clear Sky'!X45</f>
        <v>141.713037544</v>
      </c>
      <c r="Y45" s="26">
        <f>'Electric lighting'!$C16+'Clear Sky'!Y45</f>
        <v>150.87303062399999</v>
      </c>
      <c r="Z45" s="26">
        <f>'Clear Sky'!Z45</f>
        <v>1116.2680648</v>
      </c>
      <c r="AA45" s="26">
        <f>'Clear Sky'!AA45</f>
        <v>795.04520718000003</v>
      </c>
      <c r="AB45" s="26">
        <f>'Clear Sky'!AB45</f>
        <v>900.30288096000004</v>
      </c>
      <c r="AC45" s="26">
        <f>'Clear Sky'!AC45</f>
        <v>552.75176880000004</v>
      </c>
      <c r="AD45" s="26">
        <f>'Clear Sky'!AD45</f>
        <v>721.52468206000003</v>
      </c>
      <c r="AE45" s="62">
        <f>'Clear Sky'!AE45</f>
        <v>702.04545306</v>
      </c>
    </row>
    <row r="46" spans="1:33" x14ac:dyDescent="0.3">
      <c r="A46" s="104" t="s">
        <v>20</v>
      </c>
      <c r="B46" s="61">
        <f>'Electric lighting'!$C17+'Clear Sky'!B46</f>
        <v>219.91024218000001</v>
      </c>
      <c r="C46" s="26">
        <f>'Electric lighting'!$C17+'Clear Sky'!C46</f>
        <v>115.00305865199999</v>
      </c>
      <c r="D46" s="26">
        <f>'Electric lighting'!$C17+'Clear Sky'!D46</f>
        <v>131.21039312400001</v>
      </c>
      <c r="E46" s="26">
        <f>'Electric lighting'!$C17+'Clear Sky'!E46</f>
        <v>161.011919648</v>
      </c>
      <c r="F46" s="26">
        <f>'Clear Sky'!F46</f>
        <v>811.28475190000006</v>
      </c>
      <c r="G46" s="26">
        <f>'Clear Sky'!G46</f>
        <v>493.40828180000005</v>
      </c>
      <c r="H46" s="26">
        <f>'Electric lighting'!$C17+'Clear Sky'!H46</f>
        <v>538.78508504000001</v>
      </c>
      <c r="I46" s="26">
        <f>'Electric lighting'!$C17+'Clear Sky'!I46</f>
        <v>408.40531999999996</v>
      </c>
      <c r="J46" s="26">
        <f>'Electric lighting'!$C17+'Clear Sky'!J46</f>
        <v>181.95666964200001</v>
      </c>
      <c r="K46" s="26">
        <f>'Electric lighting'!$C17+'Clear Sky'!K46</f>
        <v>104.6</v>
      </c>
      <c r="L46" s="26">
        <f>'Electric lighting'!$C17+'Clear Sky'!L46</f>
        <v>150.81383447799999</v>
      </c>
      <c r="M46" s="26">
        <f>'Electric lighting'!$C17+'Clear Sky'!M46</f>
        <v>149.16900131599999</v>
      </c>
      <c r="N46" s="26">
        <f>'Electric lighting'!$C17+'Clear Sky'!N46</f>
        <v>129.52702722999999</v>
      </c>
      <c r="O46" s="26">
        <f>'Clear Sky'!O46</f>
        <v>1276.6444838000002</v>
      </c>
      <c r="P46" s="26">
        <f>'Clear Sky'!P46</f>
        <v>1104.5452012000001</v>
      </c>
      <c r="Q46" s="26">
        <f>'Clear Sky'!Q46</f>
        <v>689.18445176000012</v>
      </c>
      <c r="R46" s="26">
        <f>'Clear Sky'!R46</f>
        <v>572.12510978</v>
      </c>
      <c r="S46" s="26">
        <f>'Clear Sky'!S46</f>
        <v>590.83821314000011</v>
      </c>
      <c r="T46" s="26">
        <f>'Electric lighting'!$C17+'Clear Sky'!T46</f>
        <v>414.24338216000001</v>
      </c>
      <c r="U46" s="26">
        <f>'Electric lighting'!$C17+'Clear Sky'!U46</f>
        <v>506.00970842000004</v>
      </c>
      <c r="V46" s="26">
        <f>'Electric lighting'!$C17+'Clear Sky'!V46</f>
        <v>156.023525062</v>
      </c>
      <c r="W46" s="26">
        <f>'Electric lighting'!$C17+'Clear Sky'!W46</f>
        <v>126.97326</v>
      </c>
      <c r="X46" s="26">
        <f>'Electric lighting'!$C17+'Clear Sky'!X46</f>
        <v>159.276189456</v>
      </c>
      <c r="Y46" s="26">
        <f>'Electric lighting'!$C17+'Clear Sky'!Y46</f>
        <v>137.542378966</v>
      </c>
      <c r="Z46" s="26">
        <f>'Clear Sky'!Z46</f>
        <v>1085.4011182000002</v>
      </c>
      <c r="AA46" s="26">
        <f>'Clear Sky'!AA46</f>
        <v>683.39539337999997</v>
      </c>
      <c r="AB46" s="26">
        <f>'Clear Sky'!AB46</f>
        <v>692.27205221999998</v>
      </c>
      <c r="AC46" s="26">
        <f>'Clear Sky'!AC46</f>
        <v>648.07589629999995</v>
      </c>
      <c r="AD46" s="26">
        <f>'Clear Sky'!AD46</f>
        <v>623.70253932000003</v>
      </c>
      <c r="AE46" s="62">
        <f>'Clear Sky'!AE46</f>
        <v>650.16204428000003</v>
      </c>
    </row>
    <row r="47" spans="1:33" x14ac:dyDescent="0.3">
      <c r="A47" s="104" t="s">
        <v>21</v>
      </c>
      <c r="B47" s="61">
        <f>'Electric lighting'!$C18+'Clear Sky'!B47</f>
        <v>346.43825756000001</v>
      </c>
      <c r="C47" s="26">
        <f>'Electric lighting'!$C18+'Clear Sky'!C47</f>
        <v>153.062901442</v>
      </c>
      <c r="D47" s="26">
        <f>'Electric lighting'!$C18+'Clear Sky'!D47</f>
        <v>150.51136248</v>
      </c>
      <c r="E47" s="26">
        <f>'Electric lighting'!$C18+'Clear Sky'!E47</f>
        <v>174.41921072400001</v>
      </c>
      <c r="F47" s="26">
        <f>'Clear Sky'!F47</f>
        <v>1465.8969010000001</v>
      </c>
      <c r="G47" s="26">
        <f>'Clear Sky'!G47</f>
        <v>1036.2768668000001</v>
      </c>
      <c r="H47" s="26">
        <f>'Electric lighting'!$C18+'Clear Sky'!H47</f>
        <v>852.73571104000007</v>
      </c>
      <c r="I47" s="26">
        <f>'Electric lighting'!$C18+'Clear Sky'!I47</f>
        <v>576.86327027999994</v>
      </c>
      <c r="J47" s="26">
        <f>'Electric lighting'!$C18+'Clear Sky'!J47</f>
        <v>227.70843922</v>
      </c>
      <c r="K47" s="26">
        <f>'Electric lighting'!$C18+'Clear Sky'!K47</f>
        <v>109.7</v>
      </c>
      <c r="L47" s="26">
        <f>'Electric lighting'!$C18+'Clear Sky'!L47</f>
        <v>162.36886419199999</v>
      </c>
      <c r="M47" s="26">
        <f>'Electric lighting'!$C18+'Clear Sky'!M47</f>
        <v>226.3131449</v>
      </c>
      <c r="N47" s="26">
        <f>'Electric lighting'!$C18+'Clear Sky'!N47</f>
        <v>240.4309437</v>
      </c>
      <c r="O47" s="26">
        <f>'Clear Sky'!O47</f>
        <v>2926.5727707999999</v>
      </c>
      <c r="P47" s="26">
        <f>'Clear Sky'!P47</f>
        <v>2119.2730860000001</v>
      </c>
      <c r="Q47" s="26">
        <f>'Clear Sky'!Q47</f>
        <v>1161.8769064000001</v>
      </c>
      <c r="R47" s="26">
        <f>'Clear Sky'!R47</f>
        <v>1016.7822391999999</v>
      </c>
      <c r="S47" s="26">
        <f>'Clear Sky'!S47</f>
        <v>672.81420009999999</v>
      </c>
      <c r="T47" s="26">
        <f>'Electric lighting'!$C18+'Clear Sky'!T47</f>
        <v>648.04130602000009</v>
      </c>
      <c r="U47" s="26">
        <f>'Electric lighting'!$C18+'Clear Sky'!U47</f>
        <v>817.57110576000014</v>
      </c>
      <c r="V47" s="26">
        <f>'Electric lighting'!$C18+'Clear Sky'!V47</f>
        <v>174.98253680200003</v>
      </c>
      <c r="W47" s="26">
        <f>'Electric lighting'!$C18+'Clear Sky'!W47</f>
        <v>264.21824808000002</v>
      </c>
      <c r="X47" s="26">
        <f>'Electric lighting'!$C18+'Clear Sky'!X47</f>
        <v>224.44547588</v>
      </c>
      <c r="Y47" s="26">
        <f>'Electric lighting'!$C18+'Clear Sky'!Y47</f>
        <v>192.49983017599999</v>
      </c>
      <c r="Z47" s="26">
        <f>'Clear Sky'!Z47</f>
        <v>1908.0658884000002</v>
      </c>
      <c r="AA47" s="26">
        <f>'Clear Sky'!AA47</f>
        <v>1188.9639496000002</v>
      </c>
      <c r="AB47" s="26">
        <f>'Clear Sky'!AB47</f>
        <v>1252.2041882000001</v>
      </c>
      <c r="AC47" s="26">
        <f>'Clear Sky'!AC47</f>
        <v>971.43517380000003</v>
      </c>
      <c r="AD47" s="26">
        <f>'Clear Sky'!AD47</f>
        <v>978.97595880000006</v>
      </c>
      <c r="AE47" s="62">
        <f>'Clear Sky'!AE47</f>
        <v>781.21753612000009</v>
      </c>
    </row>
    <row r="48" spans="1:33" x14ac:dyDescent="0.3">
      <c r="A48" s="104" t="s">
        <v>22</v>
      </c>
      <c r="B48" s="61">
        <f>'Electric lighting'!$C19+'Clear Sky'!B48</f>
        <v>315.41830981999999</v>
      </c>
      <c r="C48" s="26">
        <f>'Electric lighting'!$C19+'Clear Sky'!C48</f>
        <v>168.766916624</v>
      </c>
      <c r="D48" s="26">
        <f>'Electric lighting'!$C19+'Clear Sky'!D48</f>
        <v>159.68429698</v>
      </c>
      <c r="E48" s="26">
        <f>'Electric lighting'!$C19+'Clear Sky'!E48</f>
        <v>199.68208801600002</v>
      </c>
      <c r="F48" s="26">
        <f>'Clear Sky'!F48</f>
        <v>1309.7188650000001</v>
      </c>
      <c r="G48" s="26">
        <f>'Clear Sky'!G48</f>
        <v>927.15061180000009</v>
      </c>
      <c r="H48" s="26">
        <f>'Electric lighting'!$C19+'Clear Sky'!H48</f>
        <v>628.38117723999994</v>
      </c>
      <c r="I48" s="26">
        <f>'Electric lighting'!$C19+'Clear Sky'!I48</f>
        <v>599.42057732000001</v>
      </c>
      <c r="J48" s="26">
        <f>'Electric lighting'!$C19+'Clear Sky'!J48</f>
        <v>234.53154735999999</v>
      </c>
      <c r="K48" s="26">
        <f>'Electric lighting'!$C19+'Clear Sky'!K48</f>
        <v>113.3</v>
      </c>
      <c r="L48" s="26">
        <f>'Electric lighting'!$C19+'Clear Sky'!L48</f>
        <v>161.26441073199999</v>
      </c>
      <c r="M48" s="26">
        <f>'Electric lighting'!$C19+'Clear Sky'!M48</f>
        <v>225.59465281999999</v>
      </c>
      <c r="N48" s="26">
        <f>'Electric lighting'!$C19+'Clear Sky'!N48</f>
        <v>188.18368165599998</v>
      </c>
      <c r="O48" s="26">
        <f>'Clear Sky'!O48</f>
        <v>1662.2000654000001</v>
      </c>
      <c r="P48" s="26">
        <f>'Clear Sky'!P48</f>
        <v>1611.6129470000001</v>
      </c>
      <c r="Q48" s="26">
        <f>'Clear Sky'!Q48</f>
        <v>788.72217969999997</v>
      </c>
      <c r="R48" s="26">
        <f>'Clear Sky'!R48</f>
        <v>761.04192808000005</v>
      </c>
      <c r="S48" s="26">
        <f>'Clear Sky'!S48</f>
        <v>759.01302666000004</v>
      </c>
      <c r="T48" s="26">
        <f>'Electric lighting'!$C19+'Clear Sky'!T48</f>
        <v>603.63553646000003</v>
      </c>
      <c r="U48" s="26">
        <f>'Electric lighting'!$C19+'Clear Sky'!U48</f>
        <v>683.68814769999994</v>
      </c>
      <c r="V48" s="26">
        <f>'Electric lighting'!$C19+'Clear Sky'!V48</f>
        <v>164.42442990199999</v>
      </c>
      <c r="W48" s="26">
        <f>'Electric lighting'!$C19+'Clear Sky'!W48</f>
        <v>248.18503307999998</v>
      </c>
      <c r="X48" s="26">
        <f>'Electric lighting'!$C19+'Clear Sky'!X48</f>
        <v>170.66893357999999</v>
      </c>
      <c r="Y48" s="26">
        <f>'Electric lighting'!$C19+'Clear Sky'!Y48</f>
        <v>285.71377636</v>
      </c>
      <c r="Z48" s="26">
        <f>'Clear Sky'!Z48</f>
        <v>1760.2719372000001</v>
      </c>
      <c r="AA48" s="26">
        <f>'Clear Sky'!AA48</f>
        <v>1176.0173502</v>
      </c>
      <c r="AB48" s="26">
        <f>'Clear Sky'!AB48</f>
        <v>1042.6355828000001</v>
      </c>
      <c r="AC48" s="26">
        <f>'Clear Sky'!AC48</f>
        <v>721.08690892000004</v>
      </c>
      <c r="AD48" s="26">
        <f>'Clear Sky'!AD48</f>
        <v>744.42593288000012</v>
      </c>
      <c r="AE48" s="62">
        <f>'Clear Sky'!AE48</f>
        <v>673.43159337999998</v>
      </c>
    </row>
    <row r="49" spans="1:31" x14ac:dyDescent="0.3">
      <c r="A49" s="104" t="s">
        <v>23</v>
      </c>
      <c r="B49" s="61">
        <f>'Electric lighting'!$C20+'Clear Sky'!B49</f>
        <v>320.09857554000001</v>
      </c>
      <c r="C49" s="26">
        <f>'Electric lighting'!$C20+'Clear Sky'!C49</f>
        <v>159.48908514200002</v>
      </c>
      <c r="D49" s="26">
        <f>'Electric lighting'!$C20+'Clear Sky'!D49</f>
        <v>162.66632357</v>
      </c>
      <c r="E49" s="26">
        <f>'Electric lighting'!$C20+'Clear Sky'!E49</f>
        <v>141.61730693800001</v>
      </c>
      <c r="F49" s="26">
        <f>'Clear Sky'!F49</f>
        <v>1020.2134096</v>
      </c>
      <c r="G49" s="26">
        <f>'Clear Sky'!G49</f>
        <v>644.42262374000006</v>
      </c>
      <c r="H49" s="26">
        <f>'Electric lighting'!$C20+'Clear Sky'!H49</f>
        <v>633.50573786000007</v>
      </c>
      <c r="I49" s="26">
        <f>'Electric lighting'!$C20+'Clear Sky'!I49</f>
        <v>460.1540056</v>
      </c>
      <c r="J49" s="26">
        <f>'Electric lighting'!$C20+'Clear Sky'!J49</f>
        <v>219.92859920000001</v>
      </c>
      <c r="K49" s="26">
        <f>'Electric lighting'!$C20+'Clear Sky'!K49</f>
        <v>114.2</v>
      </c>
      <c r="L49" s="26">
        <f>'Electric lighting'!$C20+'Clear Sky'!L49</f>
        <v>223.49799468000001</v>
      </c>
      <c r="M49" s="26">
        <f>'Electric lighting'!$C20+'Clear Sky'!M49</f>
        <v>197.65505872200001</v>
      </c>
      <c r="N49" s="26">
        <f>'Electric lighting'!$C20+'Clear Sky'!N49</f>
        <v>238.70239115999999</v>
      </c>
      <c r="O49" s="26">
        <f>'Clear Sky'!O49</f>
        <v>1379.2661889999999</v>
      </c>
      <c r="P49" s="26">
        <f>'Clear Sky'!P49</f>
        <v>1179.0599324000002</v>
      </c>
      <c r="Q49" s="26">
        <f>'Clear Sky'!Q49</f>
        <v>1025.3465782000001</v>
      </c>
      <c r="R49" s="26">
        <f>'Clear Sky'!R49</f>
        <v>759.10605232</v>
      </c>
      <c r="S49" s="26">
        <f>'Clear Sky'!S49</f>
        <v>637.44751083999995</v>
      </c>
      <c r="T49" s="26">
        <f>'Electric lighting'!$C20+'Clear Sky'!T49</f>
        <v>613.85540323999999</v>
      </c>
      <c r="U49" s="26">
        <f>'Electric lighting'!$C20+'Clear Sky'!U49</f>
        <v>652.09547126000007</v>
      </c>
      <c r="V49" s="26">
        <f>'Electric lighting'!$C20+'Clear Sky'!V49</f>
        <v>168.30576190600001</v>
      </c>
      <c r="W49" s="26">
        <f>'Electric lighting'!$C20+'Clear Sky'!W49</f>
        <v>241.37477290000001</v>
      </c>
      <c r="X49" s="26">
        <f>'Electric lighting'!$C20+'Clear Sky'!X49</f>
        <v>177.01722999999998</v>
      </c>
      <c r="Y49" s="26">
        <f>'Electric lighting'!$C20+'Clear Sky'!Y49</f>
        <v>215.48673716000002</v>
      </c>
      <c r="Z49" s="26">
        <f>'Clear Sky'!Z49</f>
        <v>1355.6719106</v>
      </c>
      <c r="AA49" s="26">
        <f>'Clear Sky'!AA49</f>
        <v>1082.9663278</v>
      </c>
      <c r="AB49" s="26">
        <f>'Clear Sky'!AB49</f>
        <v>837.47831398000005</v>
      </c>
      <c r="AC49" s="26">
        <f>'Clear Sky'!AC49</f>
        <v>761.40062488000012</v>
      </c>
      <c r="AD49" s="26">
        <f>'Clear Sky'!AD49</f>
        <v>749.81055156000002</v>
      </c>
      <c r="AE49" s="62">
        <f>'Clear Sky'!AE49</f>
        <v>960.30742080000005</v>
      </c>
    </row>
    <row r="50" spans="1:31" x14ac:dyDescent="0.3">
      <c r="A50" s="104" t="s">
        <v>24</v>
      </c>
      <c r="B50" s="61">
        <f>'Electric lighting'!$C21+'Clear Sky'!B50</f>
        <v>272.5300398</v>
      </c>
      <c r="C50" s="26">
        <f>'Electric lighting'!$C21+'Clear Sky'!C50</f>
        <v>167.61447762200001</v>
      </c>
      <c r="D50" s="26">
        <f>'Electric lighting'!$C21+'Clear Sky'!D50</f>
        <v>201.81455083000003</v>
      </c>
      <c r="E50" s="26">
        <f>'Electric lighting'!$C21+'Clear Sky'!E50</f>
        <v>174.238955342</v>
      </c>
      <c r="F50" s="26">
        <f>'Clear Sky'!F50</f>
        <v>1265.8228912</v>
      </c>
      <c r="G50" s="26">
        <f>'Clear Sky'!G50</f>
        <v>436.36181302</v>
      </c>
      <c r="H50" s="26">
        <f>'Electric lighting'!$C21+'Clear Sky'!H50</f>
        <v>650.5954706199999</v>
      </c>
      <c r="I50" s="26">
        <f>'Electric lighting'!$C21+'Clear Sky'!I50</f>
        <v>426.91903022000008</v>
      </c>
      <c r="J50" s="26">
        <f>'Electric lighting'!$C21+'Clear Sky'!J50</f>
        <v>181.90922445200002</v>
      </c>
      <c r="K50" s="26">
        <f>'Electric lighting'!$C21+'Clear Sky'!K50</f>
        <v>112.9</v>
      </c>
      <c r="L50" s="26">
        <f>'Electric lighting'!$C21+'Clear Sky'!L50</f>
        <v>176.23332766600001</v>
      </c>
      <c r="M50" s="26">
        <f>'Electric lighting'!$C21+'Clear Sky'!M50</f>
        <v>271.12278892000006</v>
      </c>
      <c r="N50" s="26">
        <f>'Electric lighting'!$C21+'Clear Sky'!N50</f>
        <v>196.073517966</v>
      </c>
      <c r="O50" s="26">
        <f>'Clear Sky'!O50</f>
        <v>1251.5819036</v>
      </c>
      <c r="P50" s="26">
        <f>'Clear Sky'!P50</f>
        <v>1348.0323934</v>
      </c>
      <c r="Q50" s="26">
        <f>'Clear Sky'!Q50</f>
        <v>794.33134619999998</v>
      </c>
      <c r="R50" s="26">
        <f>'Clear Sky'!R50</f>
        <v>812.55486466000002</v>
      </c>
      <c r="S50" s="26">
        <f>'Clear Sky'!S50</f>
        <v>477.48323084000003</v>
      </c>
      <c r="T50" s="26">
        <f>'Electric lighting'!$C21+'Clear Sky'!T50</f>
        <v>520.90058096000007</v>
      </c>
      <c r="U50" s="26">
        <f>'Electric lighting'!$C21+'Clear Sky'!U50</f>
        <v>513.54131828000004</v>
      </c>
      <c r="V50" s="26">
        <f>'Electric lighting'!$C21+'Clear Sky'!V50</f>
        <v>190.39639835000003</v>
      </c>
      <c r="W50" s="26">
        <f>'Electric lighting'!$C21+'Clear Sky'!W50</f>
        <v>302.36863166000001</v>
      </c>
      <c r="X50" s="26">
        <f>'Electric lighting'!$C21+'Clear Sky'!X50</f>
        <v>220.42697452000002</v>
      </c>
      <c r="Y50" s="26">
        <f>'Electric lighting'!$C21+'Clear Sky'!Y50</f>
        <v>233.58734272000004</v>
      </c>
      <c r="Z50" s="26">
        <f>'Clear Sky'!Z50</f>
        <v>1028.0820942</v>
      </c>
      <c r="AA50" s="26">
        <f>'Clear Sky'!AA50</f>
        <v>846.99129731999994</v>
      </c>
      <c r="AB50" s="26">
        <f>'Clear Sky'!AB50</f>
        <v>833.83781320000003</v>
      </c>
      <c r="AC50" s="26">
        <f>'Clear Sky'!AC50</f>
        <v>805.18989543999999</v>
      </c>
      <c r="AD50" s="26">
        <f>'Clear Sky'!AD50</f>
        <v>954.73765660000004</v>
      </c>
      <c r="AE50" s="62">
        <f>'Clear Sky'!AE50</f>
        <v>661.83916497999996</v>
      </c>
    </row>
    <row r="51" spans="1:31" x14ac:dyDescent="0.3">
      <c r="A51" s="104" t="s">
        <v>25</v>
      </c>
      <c r="B51" s="61">
        <f>'Electric lighting'!$C22+'Clear Sky'!B51</f>
        <v>249.83994536000003</v>
      </c>
      <c r="C51" s="26">
        <f>'Electric lighting'!$C22+'Clear Sky'!C51</f>
        <v>158.37946247000002</v>
      </c>
      <c r="D51" s="26">
        <f>'Electric lighting'!$C22+'Clear Sky'!D51</f>
        <v>195.60340404999999</v>
      </c>
      <c r="E51" s="26">
        <f>'Electric lighting'!$C22+'Clear Sky'!E51</f>
        <v>152.02556532599999</v>
      </c>
      <c r="F51" s="26">
        <f>'Clear Sky'!F51</f>
        <v>1038.7442660000002</v>
      </c>
      <c r="G51" s="26">
        <f>'Clear Sky'!G51</f>
        <v>750.34624168000005</v>
      </c>
      <c r="H51" s="26">
        <f>'Electric lighting'!$C22+'Clear Sky'!H51</f>
        <v>517.59333839999999</v>
      </c>
      <c r="I51" s="26">
        <f>'Electric lighting'!$C22+'Clear Sky'!I51</f>
        <v>463.76110091999999</v>
      </c>
      <c r="J51" s="26">
        <f>'Electric lighting'!$C22+'Clear Sky'!J51</f>
        <v>187.84310747800001</v>
      </c>
      <c r="K51" s="26">
        <f>'Electric lighting'!$C22+'Clear Sky'!K51</f>
        <v>108.4</v>
      </c>
      <c r="L51" s="26">
        <f>'Electric lighting'!$C22+'Clear Sky'!L51</f>
        <v>200.16723206</v>
      </c>
      <c r="M51" s="26">
        <f>'Electric lighting'!$C22+'Clear Sky'!M51</f>
        <v>319.11507646000001</v>
      </c>
      <c r="N51" s="26">
        <f>'Electric lighting'!$C22+'Clear Sky'!N51</f>
        <v>276.45017544000001</v>
      </c>
      <c r="O51" s="26">
        <f>'Clear Sky'!O51</f>
        <v>999.48598820000018</v>
      </c>
      <c r="P51" s="26">
        <f>'Clear Sky'!P51</f>
        <v>939.25662879999993</v>
      </c>
      <c r="Q51" s="26">
        <f>'Clear Sky'!Q51</f>
        <v>542.49294974000009</v>
      </c>
      <c r="R51" s="26">
        <f>'Clear Sky'!R51</f>
        <v>873.62480646000006</v>
      </c>
      <c r="S51" s="26">
        <f>'Clear Sky'!S51</f>
        <v>661.56959890000007</v>
      </c>
      <c r="T51" s="26">
        <f>'Electric lighting'!$C22+'Clear Sky'!T51</f>
        <v>511.85554830000001</v>
      </c>
      <c r="U51" s="26">
        <f>'Electric lighting'!$C22+'Clear Sky'!U51</f>
        <v>526.61003392000009</v>
      </c>
      <c r="V51" s="26">
        <f>'Electric lighting'!$C22+'Clear Sky'!V51</f>
        <v>208.91698832000003</v>
      </c>
      <c r="W51" s="26">
        <f>'Electric lighting'!$C22+'Clear Sky'!W51</f>
        <v>391.05950958000005</v>
      </c>
      <c r="X51" s="26">
        <f>'Electric lighting'!$C22+'Clear Sky'!X51</f>
        <v>195.690877156</v>
      </c>
      <c r="Y51" s="26">
        <f>'Electric lighting'!$C22+'Clear Sky'!Y51</f>
        <v>224.28153024</v>
      </c>
      <c r="Z51" s="26">
        <f>'Clear Sky'!Z51</f>
        <v>1212.9241712</v>
      </c>
      <c r="AA51" s="26">
        <f>'Clear Sky'!AA51</f>
        <v>1009.0421782000001</v>
      </c>
      <c r="AB51" s="26">
        <f>'Clear Sky'!AB51</f>
        <v>692.28210660000013</v>
      </c>
      <c r="AC51" s="26">
        <f>'Clear Sky'!AC51</f>
        <v>746.15619203999995</v>
      </c>
      <c r="AD51" s="26">
        <f>'Clear Sky'!AD51</f>
        <v>852.00127712000005</v>
      </c>
      <c r="AE51" s="62">
        <f>'Clear Sky'!AE51</f>
        <v>590.88105747999998</v>
      </c>
    </row>
    <row r="52" spans="1:31" x14ac:dyDescent="0.3">
      <c r="A52" s="104" t="s">
        <v>26</v>
      </c>
      <c r="B52" s="61">
        <f>'Electric lighting'!$C23+'Clear Sky'!B52</f>
        <v>287.01949698000004</v>
      </c>
      <c r="C52" s="26">
        <f>'Electric lighting'!$C23+'Clear Sky'!C52</f>
        <v>152.97096114199999</v>
      </c>
      <c r="D52" s="26">
        <f>'Electric lighting'!$C23+'Clear Sky'!D52</f>
        <v>163.62700067600002</v>
      </c>
      <c r="E52" s="26">
        <f>'Electric lighting'!$C23+'Clear Sky'!E52</f>
        <v>136.27761968000002</v>
      </c>
      <c r="F52" s="26">
        <f>'Clear Sky'!F52</f>
        <v>895.29996640000002</v>
      </c>
      <c r="G52" s="26">
        <f>'Clear Sky'!G52</f>
        <v>591.17209102000004</v>
      </c>
      <c r="H52" s="26">
        <f>'Electric lighting'!$C23+'Clear Sky'!H52</f>
        <v>474.18594736</v>
      </c>
      <c r="I52" s="26">
        <f>'Electric lighting'!$C23+'Clear Sky'!I52</f>
        <v>345.43154984</v>
      </c>
      <c r="J52" s="26">
        <f>'Electric lighting'!$C23+'Clear Sky'!J52</f>
        <v>194.31453547000001</v>
      </c>
      <c r="K52" s="26">
        <f>'Electric lighting'!$C23+'Clear Sky'!K52</f>
        <v>110.2</v>
      </c>
      <c r="L52" s="26">
        <f>'Electric lighting'!$C23+'Clear Sky'!L52</f>
        <v>144.62299964600001</v>
      </c>
      <c r="M52" s="26">
        <f>'Electric lighting'!$C23+'Clear Sky'!M52</f>
        <v>132.65833273600001</v>
      </c>
      <c r="N52" s="26">
        <f>'Electric lighting'!$C23+'Clear Sky'!N52</f>
        <v>196.37516706400001</v>
      </c>
      <c r="O52" s="26">
        <f>'Clear Sky'!O52</f>
        <v>1094.3015090000001</v>
      </c>
      <c r="P52" s="26">
        <f>'Clear Sky'!P52</f>
        <v>1444.0100556</v>
      </c>
      <c r="Q52" s="26">
        <f>'Clear Sky'!Q52</f>
        <v>919.88881320000007</v>
      </c>
      <c r="R52" s="26">
        <f>'Clear Sky'!R52</f>
        <v>618.50614588000008</v>
      </c>
      <c r="S52" s="26">
        <f>'Clear Sky'!S52</f>
        <v>554.76626800000008</v>
      </c>
      <c r="T52" s="26">
        <f>'Electric lighting'!$C23+'Clear Sky'!T52</f>
        <v>552.16020050000009</v>
      </c>
      <c r="U52" s="26">
        <f>'Electric lighting'!$C23+'Clear Sky'!U52</f>
        <v>513.93525934000002</v>
      </c>
      <c r="V52" s="26">
        <f>'Electric lighting'!$C23+'Clear Sky'!V52</f>
        <v>195.19193863999999</v>
      </c>
      <c r="W52" s="26">
        <f>'Electric lighting'!$C23+'Clear Sky'!W52</f>
        <v>196.911817332</v>
      </c>
      <c r="X52" s="26">
        <f>'Electric lighting'!$C23+'Clear Sky'!X52</f>
        <v>138.474619464</v>
      </c>
      <c r="Y52" s="26">
        <f>'Electric lighting'!$C23+'Clear Sky'!Y52</f>
        <v>196.55751366200002</v>
      </c>
      <c r="Z52" s="26">
        <f>'Clear Sky'!Z52</f>
        <v>1066.8910952000001</v>
      </c>
      <c r="AA52" s="26">
        <f>'Clear Sky'!AA52</f>
        <v>782.87859216000004</v>
      </c>
      <c r="AB52" s="26">
        <f>'Clear Sky'!AB52</f>
        <v>771.25708758000007</v>
      </c>
      <c r="AC52" s="26">
        <f>'Clear Sky'!AC52</f>
        <v>777.21734216000004</v>
      </c>
      <c r="AD52" s="26">
        <f>'Clear Sky'!AD52</f>
        <v>684.57365802000004</v>
      </c>
      <c r="AE52" s="62">
        <f>'Clear Sky'!AE52</f>
        <v>749.86544304000006</v>
      </c>
    </row>
    <row r="53" spans="1:31" x14ac:dyDescent="0.3">
      <c r="A53" s="104" t="s">
        <v>27</v>
      </c>
      <c r="B53" s="61">
        <f>'Electric lighting'!$C24+'Clear Sky'!B53</f>
        <v>311.67527503999997</v>
      </c>
      <c r="C53" s="26">
        <f>'Electric lighting'!$C24+'Clear Sky'!C53</f>
        <v>144.750211896</v>
      </c>
      <c r="D53" s="26">
        <f>'Electric lighting'!$C24+'Clear Sky'!D53</f>
        <v>157.370243222</v>
      </c>
      <c r="E53" s="26">
        <f>'Electric lighting'!$C24+'Clear Sky'!E53</f>
        <v>166.001611422</v>
      </c>
      <c r="F53" s="26">
        <f>'Clear Sky'!F53</f>
        <v>1154.6939124</v>
      </c>
      <c r="G53" s="26">
        <f>'Clear Sky'!G53</f>
        <v>864.08002954000006</v>
      </c>
      <c r="H53" s="26">
        <f>'Electric lighting'!$C24+'Clear Sky'!H53</f>
        <v>735.1463765200001</v>
      </c>
      <c r="I53" s="26">
        <f>'Electric lighting'!$C24+'Clear Sky'!I53</f>
        <v>528.01899270000001</v>
      </c>
      <c r="J53" s="26">
        <f>'Electric lighting'!$C24+'Clear Sky'!J53</f>
        <v>262.34794327999998</v>
      </c>
      <c r="K53" s="26">
        <f>'Electric lighting'!$C24+'Clear Sky'!K53</f>
        <v>112.5</v>
      </c>
      <c r="L53" s="26">
        <f>'Electric lighting'!$C24+'Clear Sky'!L53</f>
        <v>155.49347997000001</v>
      </c>
      <c r="M53" s="26">
        <f>'Electric lighting'!$C24+'Clear Sky'!M53</f>
        <v>209.08264602000003</v>
      </c>
      <c r="N53" s="26">
        <f>'Electric lighting'!$C24+'Clear Sky'!N53</f>
        <v>171.109580666</v>
      </c>
      <c r="O53" s="26">
        <f>'Clear Sky'!O53</f>
        <v>2710.6046884000002</v>
      </c>
      <c r="P53" s="26">
        <f>'Clear Sky'!P53</f>
        <v>1937.5596422000003</v>
      </c>
      <c r="Q53" s="26">
        <f>'Clear Sky'!Q53</f>
        <v>834.64823246000003</v>
      </c>
      <c r="R53" s="26">
        <f>'Clear Sky'!R53</f>
        <v>842.07370911999999</v>
      </c>
      <c r="S53" s="26">
        <f>'Clear Sky'!S53</f>
        <v>732.54228978000003</v>
      </c>
      <c r="T53" s="26">
        <f>'Electric lighting'!$C24+'Clear Sky'!T53</f>
        <v>776.33110976</v>
      </c>
      <c r="U53" s="26">
        <f>'Electric lighting'!$C24+'Clear Sky'!U53</f>
        <v>788.16484328000001</v>
      </c>
      <c r="V53" s="26">
        <f>'Electric lighting'!$C24+'Clear Sky'!V53</f>
        <v>179.41538623000002</v>
      </c>
      <c r="W53" s="26">
        <f>'Electric lighting'!$C24+'Clear Sky'!W53</f>
        <v>182.96817839600001</v>
      </c>
      <c r="X53" s="26">
        <f>'Electric lighting'!$C24+'Clear Sky'!X53</f>
        <v>147.47164270600001</v>
      </c>
      <c r="Y53" s="26">
        <f>'Electric lighting'!$C24+'Clear Sky'!Y53</f>
        <v>154.36922818400001</v>
      </c>
      <c r="Z53" s="26">
        <f>'Clear Sky'!Z53</f>
        <v>1675.6937680000001</v>
      </c>
      <c r="AA53" s="26">
        <f>'Clear Sky'!AA53</f>
        <v>1296.6925552000002</v>
      </c>
      <c r="AB53" s="26">
        <f>'Clear Sky'!AB53</f>
        <v>1083.8313668000001</v>
      </c>
      <c r="AC53" s="26">
        <f>'Clear Sky'!AC53</f>
        <v>889.74442326000008</v>
      </c>
      <c r="AD53" s="26">
        <f>'Clear Sky'!AD53</f>
        <v>853.98805884000001</v>
      </c>
      <c r="AE53" s="62">
        <f>'Clear Sky'!AE53</f>
        <v>894.37550692000002</v>
      </c>
    </row>
    <row r="54" spans="1:31" x14ac:dyDescent="0.3">
      <c r="A54" s="104" t="s">
        <v>28</v>
      </c>
      <c r="B54" s="61">
        <f>'Electric lighting'!$C25+'Clear Sky'!B54</f>
        <v>284.30914846000002</v>
      </c>
      <c r="C54" s="26">
        <f>'Electric lighting'!$C25+'Clear Sky'!C54</f>
        <v>119.701502152</v>
      </c>
      <c r="D54" s="26">
        <f>'Electric lighting'!$C25+'Clear Sky'!D54</f>
        <v>184.44787781799999</v>
      </c>
      <c r="E54" s="26">
        <f>'Electric lighting'!$C25+'Clear Sky'!E54</f>
        <v>185.09275307000001</v>
      </c>
      <c r="F54" s="26">
        <f>'Clear Sky'!F54</f>
        <v>986.14989479999997</v>
      </c>
      <c r="G54" s="26">
        <f>'Clear Sky'!G54</f>
        <v>671.39408686000002</v>
      </c>
      <c r="H54" s="26">
        <f>'Electric lighting'!$C25+'Clear Sky'!H54</f>
        <v>712.76178761999995</v>
      </c>
      <c r="I54" s="26">
        <f>'Electric lighting'!$C25+'Clear Sky'!I54</f>
        <v>537.45108170000003</v>
      </c>
      <c r="J54" s="26">
        <f>'Electric lighting'!$C25+'Clear Sky'!J54</f>
        <v>216.50413076000001</v>
      </c>
      <c r="K54" s="26">
        <f>'Electric lighting'!$C25+'Clear Sky'!K54</f>
        <v>114.5</v>
      </c>
      <c r="L54" s="26">
        <f>'Electric lighting'!$C25+'Clear Sky'!L54</f>
        <v>130.135249308</v>
      </c>
      <c r="M54" s="26">
        <f>'Electric lighting'!$C25+'Clear Sky'!M54</f>
        <v>158.37301177000001</v>
      </c>
      <c r="N54" s="26">
        <f>'Electric lighting'!$C25+'Clear Sky'!N54</f>
        <v>169.28126225599999</v>
      </c>
      <c r="O54" s="26">
        <f>'Clear Sky'!O54</f>
        <v>1484.2085538000001</v>
      </c>
      <c r="P54" s="26">
        <f>'Clear Sky'!P54</f>
        <v>1137.4864298</v>
      </c>
      <c r="Q54" s="26">
        <f>'Clear Sky'!Q54</f>
        <v>947.65520640000011</v>
      </c>
      <c r="R54" s="26">
        <f>'Clear Sky'!R54</f>
        <v>848.55805958000008</v>
      </c>
      <c r="S54" s="26">
        <f>'Clear Sky'!S54</f>
        <v>569.47256505999997</v>
      </c>
      <c r="T54" s="26">
        <f>'Electric lighting'!$C25+'Clear Sky'!T54</f>
        <v>579.78310121999993</v>
      </c>
      <c r="U54" s="26">
        <f>'Electric lighting'!$C25+'Clear Sky'!U54</f>
        <v>508.33731100000006</v>
      </c>
      <c r="V54" s="26">
        <f>'Electric lighting'!$C25+'Clear Sky'!V54</f>
        <v>176.76350540200002</v>
      </c>
      <c r="W54" s="26">
        <f>'Electric lighting'!$C25+'Clear Sky'!W54</f>
        <v>128.812174422</v>
      </c>
      <c r="X54" s="26">
        <f>'Electric lighting'!$C25+'Clear Sky'!X54</f>
        <v>171.92534680400001</v>
      </c>
      <c r="Y54" s="26">
        <f>'Electric lighting'!$C25+'Clear Sky'!Y54</f>
        <v>163.738753578</v>
      </c>
      <c r="Z54" s="26">
        <f>'Clear Sky'!Z54</f>
        <v>1093.8241524</v>
      </c>
      <c r="AA54" s="26">
        <f>'Clear Sky'!AA54</f>
        <v>913.81089520000012</v>
      </c>
      <c r="AB54" s="26">
        <f>'Clear Sky'!AB54</f>
        <v>759.90741358000002</v>
      </c>
      <c r="AC54" s="26">
        <f>'Clear Sky'!AC54</f>
        <v>589.76239448000001</v>
      </c>
      <c r="AD54" s="26">
        <f>'Clear Sky'!AD54</f>
        <v>877.76068926000005</v>
      </c>
      <c r="AE54" s="62">
        <f>'Clear Sky'!AE54</f>
        <v>672.77860215999999</v>
      </c>
    </row>
    <row r="55" spans="1:31" x14ac:dyDescent="0.3">
      <c r="A55" s="104" t="s">
        <v>29</v>
      </c>
      <c r="B55" s="61">
        <f>'Electric lighting'!$C26+'Clear Sky'!B55</f>
        <v>224.52652802</v>
      </c>
      <c r="C55" s="26">
        <f>'Electric lighting'!$C26+'Clear Sky'!C55</f>
        <v>141.013842302</v>
      </c>
      <c r="D55" s="26">
        <f>'Electric lighting'!$C26+'Clear Sky'!D55</f>
        <v>152.95023919400001</v>
      </c>
      <c r="E55" s="26">
        <f>'Electric lighting'!$C26+'Clear Sky'!E55</f>
        <v>158.03916852200001</v>
      </c>
      <c r="F55" s="26">
        <f>'Clear Sky'!F55</f>
        <v>637.32486552000012</v>
      </c>
      <c r="G55" s="26">
        <f>'Clear Sky'!G55</f>
        <v>468.64688010000003</v>
      </c>
      <c r="H55" s="26">
        <f>'Electric lighting'!$C26+'Clear Sky'!H55</f>
        <v>511.74492900000001</v>
      </c>
      <c r="I55" s="26">
        <f>'Electric lighting'!$C26+'Clear Sky'!I55</f>
        <v>324.20619482000001</v>
      </c>
      <c r="J55" s="26">
        <f>'Electric lighting'!$C26+'Clear Sky'!J55</f>
        <v>177.72185831799999</v>
      </c>
      <c r="K55" s="26">
        <f>'Electric lighting'!$C26+'Clear Sky'!K55</f>
        <v>115</v>
      </c>
      <c r="L55" s="26">
        <f>'Electric lighting'!$C26+'Clear Sky'!L55</f>
        <v>142.13169008200001</v>
      </c>
      <c r="M55" s="26">
        <f>'Electric lighting'!$C26+'Clear Sky'!M55</f>
        <v>167.98259708000001</v>
      </c>
      <c r="N55" s="26">
        <f>'Electric lighting'!$C26+'Clear Sky'!N55</f>
        <v>203.14530017999999</v>
      </c>
      <c r="O55" s="26">
        <f>'Clear Sky'!O55</f>
        <v>1017.4117702000001</v>
      </c>
      <c r="P55" s="26">
        <f>'Clear Sky'!P55</f>
        <v>1065.9372877999999</v>
      </c>
      <c r="Q55" s="26">
        <f>'Clear Sky'!Q55</f>
        <v>888.27059608000002</v>
      </c>
      <c r="R55" s="26">
        <f>'Clear Sky'!R55</f>
        <v>619.48785192000003</v>
      </c>
      <c r="S55" s="26">
        <f>'Clear Sky'!S55</f>
        <v>559.69708088000004</v>
      </c>
      <c r="T55" s="26">
        <f>'Electric lighting'!$C26+'Clear Sky'!T55</f>
        <v>574.02991092000002</v>
      </c>
      <c r="U55" s="26">
        <f>'Electric lighting'!$C26+'Clear Sky'!U55</f>
        <v>474.99743822000005</v>
      </c>
      <c r="V55" s="26">
        <f>'Electric lighting'!$C26+'Clear Sky'!V55</f>
        <v>167.26516724800001</v>
      </c>
      <c r="W55" s="26">
        <f>'Electric lighting'!$C26+'Clear Sky'!W55</f>
        <v>167.88011486800002</v>
      </c>
      <c r="X55" s="26">
        <f>'Electric lighting'!$C26+'Clear Sky'!X55</f>
        <v>162.947562852</v>
      </c>
      <c r="Y55" s="26">
        <f>'Electric lighting'!$C26+'Clear Sky'!Y55</f>
        <v>154.04340392400002</v>
      </c>
      <c r="Z55" s="26">
        <f>'Clear Sky'!Z55</f>
        <v>966.71142680000014</v>
      </c>
      <c r="AA55" s="26">
        <f>'Clear Sky'!AA55</f>
        <v>618.51121836000004</v>
      </c>
      <c r="AB55" s="26">
        <f>'Clear Sky'!AB55</f>
        <v>707.79284464</v>
      </c>
      <c r="AC55" s="26">
        <f>'Clear Sky'!AC55</f>
        <v>613.06047627999999</v>
      </c>
      <c r="AD55" s="26">
        <f>'Clear Sky'!AD55</f>
        <v>585.03275977999999</v>
      </c>
      <c r="AE55" s="62">
        <f>'Clear Sky'!AE55</f>
        <v>704.39301492000004</v>
      </c>
    </row>
    <row r="56" spans="1:31" ht="15" thickBot="1" x14ac:dyDescent="0.35">
      <c r="A56" s="104" t="s">
        <v>30</v>
      </c>
      <c r="B56" s="63">
        <f>'Electric lighting'!$C27+'Clear Sky'!B56</f>
        <v>229.87874914000002</v>
      </c>
      <c r="C56" s="64">
        <f>'Electric lighting'!$C27+'Clear Sky'!C56</f>
        <v>133.27540558999999</v>
      </c>
      <c r="D56" s="64">
        <f>'Electric lighting'!$C27+'Clear Sky'!D56</f>
        <v>136.362933586</v>
      </c>
      <c r="E56" s="64">
        <f>'Electric lighting'!$C27+'Clear Sky'!E56</f>
        <v>238.4681788</v>
      </c>
      <c r="F56" s="64">
        <f>'Clear Sky'!F56</f>
        <v>809.96146868000005</v>
      </c>
      <c r="G56" s="64">
        <f>'Clear Sky'!G56</f>
        <v>650.24501556000007</v>
      </c>
      <c r="H56" s="64">
        <f>'Electric lighting'!$C27+'Clear Sky'!H56</f>
        <v>609.47715588000005</v>
      </c>
      <c r="I56" s="64">
        <f>'Electric lighting'!$C27+'Clear Sky'!I56</f>
        <v>398.68617338000001</v>
      </c>
      <c r="J56" s="64">
        <f>'Electric lighting'!$C27+'Clear Sky'!J56</f>
        <v>182.329348794</v>
      </c>
      <c r="K56" s="64">
        <f>'Electric lighting'!$C27+'Clear Sky'!K56</f>
        <v>105.6</v>
      </c>
      <c r="L56" s="64">
        <f>'Electric lighting'!$C27+'Clear Sky'!L56</f>
        <v>142.50942970400001</v>
      </c>
      <c r="M56" s="64">
        <f>'Electric lighting'!$C27+'Clear Sky'!M56</f>
        <v>173.038838992</v>
      </c>
      <c r="N56" s="64">
        <f>'Electric lighting'!$C27+'Clear Sky'!N56</f>
        <v>171.648771138</v>
      </c>
      <c r="O56" s="64">
        <f>'Clear Sky'!O56</f>
        <v>1188.6514486000001</v>
      </c>
      <c r="P56" s="64">
        <f>'Clear Sky'!P56</f>
        <v>1220.3381442</v>
      </c>
      <c r="Q56" s="64">
        <f>'Clear Sky'!Q56</f>
        <v>699.76863418000005</v>
      </c>
      <c r="R56" s="64">
        <f>'Clear Sky'!R56</f>
        <v>776.65302875999998</v>
      </c>
      <c r="S56" s="64">
        <f>'Clear Sky'!S56</f>
        <v>623.46884292000004</v>
      </c>
      <c r="T56" s="64">
        <f>'Electric lighting'!$C27+'Clear Sky'!T56</f>
        <v>490.09181007999996</v>
      </c>
      <c r="U56" s="64">
        <f>'Electric lighting'!$C27+'Clear Sky'!U56</f>
        <v>539.67204119999997</v>
      </c>
      <c r="V56" s="64">
        <f>'Electric lighting'!$C27+'Clear Sky'!V56</f>
        <v>181.09468904599998</v>
      </c>
      <c r="W56" s="64">
        <f>'Electric lighting'!$C27+'Clear Sky'!W56</f>
        <v>165.802529604</v>
      </c>
      <c r="X56" s="64">
        <f>'Electric lighting'!$C27+'Clear Sky'!X56</f>
        <v>142.23730926799999</v>
      </c>
      <c r="Y56" s="64">
        <f>'Electric lighting'!$C27+'Clear Sky'!Y56</f>
        <v>122.87447556799999</v>
      </c>
      <c r="Z56" s="64">
        <f>'Clear Sky'!Z56</f>
        <v>1318.0322974000001</v>
      </c>
      <c r="AA56" s="64">
        <f>'Clear Sky'!AA56</f>
        <v>1058.9979540000002</v>
      </c>
      <c r="AB56" s="64">
        <f>'Clear Sky'!AB56</f>
        <v>773.53272892000007</v>
      </c>
      <c r="AC56" s="64">
        <f>'Clear Sky'!AC56</f>
        <v>477.34545866000002</v>
      </c>
      <c r="AD56" s="64">
        <f>'Clear Sky'!AD56</f>
        <v>670.20350334</v>
      </c>
      <c r="AE56" s="65">
        <f>'Clear Sky'!AE56</f>
        <v>753.49489305999998</v>
      </c>
    </row>
    <row r="57" spans="1:31" x14ac:dyDescent="0.3">
      <c r="B57" s="3">
        <f>COUNTIF(B32:B56,"&gt;163")</f>
        <v>25</v>
      </c>
      <c r="C57" s="3">
        <f t="shared" ref="C57:AE57" si="1">COUNTIF(C32:C56,"&gt;163")</f>
        <v>4</v>
      </c>
      <c r="D57" s="3">
        <f t="shared" si="1"/>
        <v>10</v>
      </c>
      <c r="E57" s="3">
        <f t="shared" si="1"/>
        <v>13</v>
      </c>
      <c r="F57" s="3">
        <f t="shared" si="1"/>
        <v>25</v>
      </c>
      <c r="G57" s="3">
        <f t="shared" si="1"/>
        <v>25</v>
      </c>
      <c r="H57" s="3">
        <f t="shared" si="1"/>
        <v>25</v>
      </c>
      <c r="I57" s="3">
        <f t="shared" si="1"/>
        <v>25</v>
      </c>
      <c r="J57" s="3">
        <f t="shared" si="1"/>
        <v>25</v>
      </c>
      <c r="K57" s="3">
        <f t="shared" si="1"/>
        <v>0</v>
      </c>
      <c r="L57" s="3">
        <f t="shared" si="1"/>
        <v>11</v>
      </c>
      <c r="M57" s="3">
        <f t="shared" si="1"/>
        <v>19</v>
      </c>
      <c r="N57" s="3">
        <f t="shared" si="1"/>
        <v>20</v>
      </c>
      <c r="O57" s="3">
        <f t="shared" si="1"/>
        <v>25</v>
      </c>
      <c r="P57" s="3">
        <f t="shared" si="1"/>
        <v>25</v>
      </c>
      <c r="Q57" s="3">
        <f t="shared" si="1"/>
        <v>25</v>
      </c>
      <c r="R57" s="3">
        <f t="shared" si="1"/>
        <v>25</v>
      </c>
      <c r="S57" s="3">
        <f t="shared" si="1"/>
        <v>25</v>
      </c>
      <c r="T57" s="3">
        <f t="shared" si="1"/>
        <v>25</v>
      </c>
      <c r="U57" s="3">
        <f t="shared" si="1"/>
        <v>25</v>
      </c>
      <c r="V57" s="3">
        <f t="shared" si="1"/>
        <v>18</v>
      </c>
      <c r="W57" s="3">
        <f t="shared" si="1"/>
        <v>18</v>
      </c>
      <c r="X57" s="3">
        <f t="shared" si="1"/>
        <v>16</v>
      </c>
      <c r="Y57" s="3">
        <f t="shared" si="1"/>
        <v>18</v>
      </c>
      <c r="Z57" s="3">
        <f t="shared" si="1"/>
        <v>25</v>
      </c>
      <c r="AA57" s="3">
        <f t="shared" si="1"/>
        <v>25</v>
      </c>
      <c r="AB57" s="3">
        <f t="shared" si="1"/>
        <v>25</v>
      </c>
      <c r="AC57" s="3">
        <f t="shared" si="1"/>
        <v>25</v>
      </c>
      <c r="AD57" s="3">
        <f t="shared" si="1"/>
        <v>25</v>
      </c>
      <c r="AE57" s="3">
        <f t="shared" si="1"/>
        <v>25</v>
      </c>
    </row>
    <row r="58" spans="1:31" x14ac:dyDescent="0.3">
      <c r="B58" s="3">
        <f>COUNTIF(B32:B56,"&lt;109")</f>
        <v>0</v>
      </c>
      <c r="C58" s="3">
        <f t="shared" ref="C58:AE58" si="2">COUNTIF(C32:C56,"&lt;109")</f>
        <v>0</v>
      </c>
      <c r="D58" s="3">
        <f t="shared" si="2"/>
        <v>0</v>
      </c>
      <c r="E58" s="3">
        <f t="shared" si="2"/>
        <v>0</v>
      </c>
      <c r="F58" s="3">
        <f t="shared" si="2"/>
        <v>0</v>
      </c>
      <c r="G58" s="3">
        <f t="shared" si="2"/>
        <v>0</v>
      </c>
      <c r="H58" s="3">
        <f t="shared" si="2"/>
        <v>0</v>
      </c>
      <c r="I58" s="3">
        <f t="shared" si="2"/>
        <v>0</v>
      </c>
      <c r="J58" s="3">
        <f t="shared" si="2"/>
        <v>0</v>
      </c>
      <c r="K58" s="3">
        <f t="shared" si="2"/>
        <v>4</v>
      </c>
      <c r="L58" s="3">
        <f t="shared" si="2"/>
        <v>0</v>
      </c>
      <c r="M58" s="3">
        <f t="shared" si="2"/>
        <v>0</v>
      </c>
      <c r="N58" s="3">
        <f t="shared" si="2"/>
        <v>0</v>
      </c>
      <c r="O58" s="3">
        <f t="shared" si="2"/>
        <v>0</v>
      </c>
      <c r="P58" s="3">
        <f t="shared" si="2"/>
        <v>0</v>
      </c>
      <c r="Q58" s="3">
        <f t="shared" si="2"/>
        <v>0</v>
      </c>
      <c r="R58" s="3">
        <f t="shared" si="2"/>
        <v>0</v>
      </c>
      <c r="S58" s="3">
        <f t="shared" si="2"/>
        <v>0</v>
      </c>
      <c r="T58" s="3">
        <f t="shared" si="2"/>
        <v>0</v>
      </c>
      <c r="U58" s="3">
        <f t="shared" si="2"/>
        <v>0</v>
      </c>
      <c r="V58" s="3">
        <f t="shared" si="2"/>
        <v>0</v>
      </c>
      <c r="W58" s="3">
        <f t="shared" si="2"/>
        <v>0</v>
      </c>
      <c r="X58" s="3">
        <f t="shared" si="2"/>
        <v>0</v>
      </c>
      <c r="Y58" s="3">
        <f t="shared" si="2"/>
        <v>0</v>
      </c>
      <c r="Z58" s="3">
        <f t="shared" si="2"/>
        <v>0</v>
      </c>
      <c r="AA58" s="3">
        <f t="shared" si="2"/>
        <v>0</v>
      </c>
      <c r="AB58" s="3">
        <f t="shared" si="2"/>
        <v>0</v>
      </c>
      <c r="AC58" s="3">
        <f t="shared" si="2"/>
        <v>0</v>
      </c>
      <c r="AD58" s="3">
        <f t="shared" si="2"/>
        <v>0</v>
      </c>
      <c r="AE58" s="3">
        <f t="shared" si="2"/>
        <v>0</v>
      </c>
    </row>
  </sheetData>
  <mergeCells count="8">
    <mergeCell ref="A1:A2"/>
    <mergeCell ref="B1:K1"/>
    <mergeCell ref="L1:U1"/>
    <mergeCell ref="V1:AE1"/>
    <mergeCell ref="A30:A31"/>
    <mergeCell ref="B30:K30"/>
    <mergeCell ref="L30:U30"/>
    <mergeCell ref="V30:AE30"/>
  </mergeCells>
  <conditionalFormatting sqref="B3:AE27">
    <cfRule type="cellIs" dxfId="24" priority="3" operator="greaterThan">
      <formula>500</formula>
    </cfRule>
  </conditionalFormatting>
  <conditionalFormatting sqref="B32:AE56">
    <cfRule type="cellIs" dxfId="23" priority="1" operator="lessThan">
      <formula>109</formula>
    </cfRule>
    <cfRule type="cellIs" dxfId="22" priority="2" operator="greaterThan">
      <formula>163</formula>
    </cfRule>
  </conditionalFormatting>
  <conditionalFormatting sqref="AG4">
    <cfRule type="cellIs" dxfId="21" priority="8" operator="greaterThan">
      <formula>500</formula>
    </cfRule>
    <cfRule type="cellIs" dxfId="20" priority="9" operator="greaterThan">
      <formula>250</formula>
    </cfRule>
    <cfRule type="cellIs" dxfId="19" priority="10" operator="greaterThan">
      <formula>500</formula>
    </cfRule>
  </conditionalFormatting>
  <conditionalFormatting sqref="AG33">
    <cfRule type="cellIs" dxfId="18" priority="6" operator="greaterThan">
      <formula>250</formula>
    </cfRule>
    <cfRule type="cellIs" dxfId="17" priority="7" operator="greaterThan">
      <formula>500</formula>
    </cfRule>
  </conditionalFormatting>
  <conditionalFormatting sqref="AG34">
    <cfRule type="cellIs" dxfId="16" priority="4" operator="greaterThan">
      <formula>163</formula>
    </cfRule>
    <cfRule type="cellIs" dxfId="15" priority="5" operator="lessThan">
      <formula>163</formula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DE205A-7228-474C-A4AF-C71662A42E4C}">
  <dimension ref="A1:U63"/>
  <sheetViews>
    <sheetView zoomScale="70" zoomScaleNormal="70" workbookViewId="0">
      <selection activeCell="V8" sqref="V8"/>
    </sheetView>
  </sheetViews>
  <sheetFormatPr defaultRowHeight="14.4" x14ac:dyDescent="0.3"/>
  <cols>
    <col min="21" max="21" width="17.109375" bestFit="1" customWidth="1"/>
  </cols>
  <sheetData>
    <row r="1" spans="1:21" x14ac:dyDescent="0.3">
      <c r="A1" s="72" t="s">
        <v>79</v>
      </c>
      <c r="B1" s="73" t="s">
        <v>74</v>
      </c>
      <c r="C1" s="74" t="s">
        <v>75</v>
      </c>
    </row>
    <row r="2" spans="1:21" x14ac:dyDescent="0.3">
      <c r="A2" s="80">
        <v>8.3000000000000007</v>
      </c>
      <c r="B2" s="57">
        <v>25</v>
      </c>
      <c r="C2" s="76">
        <v>0</v>
      </c>
      <c r="S2" s="107" t="s">
        <v>82</v>
      </c>
      <c r="T2" s="107">
        <v>13</v>
      </c>
      <c r="U2" s="108">
        <f>100*T2/T4</f>
        <v>43.333333333333336</v>
      </c>
    </row>
    <row r="3" spans="1:21" x14ac:dyDescent="0.3">
      <c r="A3" s="80">
        <v>9.3000000000000007</v>
      </c>
      <c r="B3" s="57">
        <v>25</v>
      </c>
      <c r="C3" s="76">
        <v>0</v>
      </c>
      <c r="S3" s="107" t="s">
        <v>81</v>
      </c>
      <c r="T3" s="107">
        <v>17</v>
      </c>
      <c r="U3" s="108">
        <f>100*T3/T4</f>
        <v>56.666666666666664</v>
      </c>
    </row>
    <row r="4" spans="1:21" x14ac:dyDescent="0.3">
      <c r="A4" s="80">
        <v>10.3</v>
      </c>
      <c r="B4" s="57">
        <v>25</v>
      </c>
      <c r="C4" s="76">
        <v>0</v>
      </c>
      <c r="S4" s="107" t="s">
        <v>83</v>
      </c>
      <c r="T4" s="107">
        <f>SUM(T2:T3)</f>
        <v>30</v>
      </c>
      <c r="U4" s="107">
        <f>SUM(U2:U3)</f>
        <v>100</v>
      </c>
    </row>
    <row r="5" spans="1:21" x14ac:dyDescent="0.3">
      <c r="A5" s="80">
        <v>11.3</v>
      </c>
      <c r="B5" s="57">
        <v>25</v>
      </c>
      <c r="C5" s="76">
        <v>0</v>
      </c>
    </row>
    <row r="6" spans="1:21" x14ac:dyDescent="0.3">
      <c r="A6" s="80">
        <v>12.3</v>
      </c>
      <c r="B6" s="57">
        <v>25</v>
      </c>
      <c r="C6" s="76">
        <v>0</v>
      </c>
    </row>
    <row r="7" spans="1:21" x14ac:dyDescent="0.3">
      <c r="A7" s="80">
        <v>13.3</v>
      </c>
      <c r="B7" s="57">
        <v>25</v>
      </c>
      <c r="C7" s="76">
        <v>0</v>
      </c>
    </row>
    <row r="8" spans="1:21" x14ac:dyDescent="0.3">
      <c r="A8" s="80">
        <v>14.3</v>
      </c>
      <c r="B8" s="57">
        <v>25</v>
      </c>
      <c r="C8" s="76">
        <v>0</v>
      </c>
    </row>
    <row r="9" spans="1:21" x14ac:dyDescent="0.3">
      <c r="A9" s="80">
        <v>15.3</v>
      </c>
      <c r="B9" s="57">
        <v>25</v>
      </c>
      <c r="C9" s="76">
        <v>0</v>
      </c>
    </row>
    <row r="10" spans="1:21" x14ac:dyDescent="0.3">
      <c r="A10" s="80">
        <v>16.3</v>
      </c>
      <c r="B10" s="57">
        <v>25</v>
      </c>
      <c r="C10" s="76">
        <v>0</v>
      </c>
    </row>
    <row r="11" spans="1:21" x14ac:dyDescent="0.3">
      <c r="A11" s="80">
        <v>17.3</v>
      </c>
      <c r="B11" s="57">
        <v>25</v>
      </c>
      <c r="C11" s="76">
        <v>0</v>
      </c>
    </row>
    <row r="12" spans="1:21" x14ac:dyDescent="0.3">
      <c r="A12" s="80">
        <v>8.3000000000000007</v>
      </c>
      <c r="B12" s="57">
        <v>25</v>
      </c>
      <c r="C12" s="76">
        <v>0</v>
      </c>
    </row>
    <row r="13" spans="1:21" x14ac:dyDescent="0.3">
      <c r="A13" s="80">
        <v>9.3000000000000007</v>
      </c>
      <c r="B13" s="57">
        <v>25</v>
      </c>
      <c r="C13" s="76">
        <v>0</v>
      </c>
    </row>
    <row r="14" spans="1:21" x14ac:dyDescent="0.3">
      <c r="A14" s="80">
        <v>10.3</v>
      </c>
      <c r="B14" s="57">
        <v>25</v>
      </c>
      <c r="C14" s="76">
        <v>0</v>
      </c>
    </row>
    <row r="15" spans="1:21" x14ac:dyDescent="0.3">
      <c r="A15" s="80">
        <v>11.3</v>
      </c>
      <c r="B15" s="57">
        <v>25</v>
      </c>
      <c r="C15" s="76">
        <v>0</v>
      </c>
    </row>
    <row r="16" spans="1:21" x14ac:dyDescent="0.3">
      <c r="A16" s="80">
        <v>12.3</v>
      </c>
      <c r="B16" s="57">
        <v>25</v>
      </c>
      <c r="C16" s="76">
        <v>0</v>
      </c>
    </row>
    <row r="17" spans="1:3" x14ac:dyDescent="0.3">
      <c r="A17" s="80">
        <v>13.3</v>
      </c>
      <c r="B17" s="57">
        <v>25</v>
      </c>
      <c r="C17" s="76">
        <v>0</v>
      </c>
    </row>
    <row r="18" spans="1:3" x14ac:dyDescent="0.3">
      <c r="A18" s="80">
        <v>14.3</v>
      </c>
      <c r="B18" s="57">
        <v>25</v>
      </c>
      <c r="C18" s="76">
        <v>0</v>
      </c>
    </row>
    <row r="19" spans="1:3" x14ac:dyDescent="0.3">
      <c r="A19" s="80">
        <v>15.3</v>
      </c>
      <c r="B19" s="57">
        <v>25</v>
      </c>
      <c r="C19" s="76">
        <v>0</v>
      </c>
    </row>
    <row r="20" spans="1:3" x14ac:dyDescent="0.3">
      <c r="A20" s="80">
        <v>16.3</v>
      </c>
      <c r="B20" s="57">
        <v>25</v>
      </c>
      <c r="C20" s="76">
        <v>0</v>
      </c>
    </row>
    <row r="21" spans="1:3" x14ac:dyDescent="0.3">
      <c r="A21" s="80">
        <v>17.3</v>
      </c>
      <c r="B21" s="57">
        <v>25</v>
      </c>
      <c r="C21" s="76">
        <v>0</v>
      </c>
    </row>
    <row r="22" spans="1:3" x14ac:dyDescent="0.3">
      <c r="A22" s="80">
        <v>7.3</v>
      </c>
      <c r="B22" s="57">
        <v>25</v>
      </c>
      <c r="C22" s="76">
        <v>0</v>
      </c>
    </row>
    <row r="23" spans="1:3" x14ac:dyDescent="0.3">
      <c r="A23" s="80">
        <v>8.3000000000000007</v>
      </c>
      <c r="B23" s="57">
        <v>25</v>
      </c>
      <c r="C23" s="76">
        <v>0</v>
      </c>
    </row>
    <row r="24" spans="1:3" x14ac:dyDescent="0.3">
      <c r="A24" s="80">
        <v>9.3000000000000007</v>
      </c>
      <c r="B24" s="57">
        <v>25</v>
      </c>
      <c r="C24" s="76">
        <v>0</v>
      </c>
    </row>
    <row r="25" spans="1:3" x14ac:dyDescent="0.3">
      <c r="A25" s="80">
        <v>10.3</v>
      </c>
      <c r="B25" s="57">
        <v>25</v>
      </c>
      <c r="C25" s="76">
        <v>0</v>
      </c>
    </row>
    <row r="26" spans="1:3" x14ac:dyDescent="0.3">
      <c r="A26" s="80">
        <v>11.3</v>
      </c>
      <c r="B26" s="57">
        <v>25</v>
      </c>
      <c r="C26" s="76">
        <v>0</v>
      </c>
    </row>
    <row r="27" spans="1:3" x14ac:dyDescent="0.3">
      <c r="A27" s="80">
        <v>12.3</v>
      </c>
      <c r="B27" s="57">
        <v>25</v>
      </c>
      <c r="C27" s="76">
        <v>0</v>
      </c>
    </row>
    <row r="28" spans="1:3" x14ac:dyDescent="0.3">
      <c r="A28" s="80">
        <v>13.3</v>
      </c>
      <c r="B28" s="57">
        <v>25</v>
      </c>
      <c r="C28" s="76">
        <v>0</v>
      </c>
    </row>
    <row r="29" spans="1:3" x14ac:dyDescent="0.3">
      <c r="A29" s="80">
        <v>14.3</v>
      </c>
      <c r="B29" s="57">
        <v>25</v>
      </c>
      <c r="C29" s="76">
        <v>0</v>
      </c>
    </row>
    <row r="30" spans="1:3" x14ac:dyDescent="0.3">
      <c r="A30" s="80">
        <v>15.3</v>
      </c>
      <c r="B30" s="57">
        <v>25</v>
      </c>
      <c r="C30" s="76">
        <v>0</v>
      </c>
    </row>
    <row r="31" spans="1:3" ht="15" thickBot="1" x14ac:dyDescent="0.35">
      <c r="A31" s="81">
        <v>16.3</v>
      </c>
      <c r="B31" s="78">
        <v>25</v>
      </c>
      <c r="C31" s="79">
        <v>0</v>
      </c>
    </row>
    <row r="32" spans="1:3" ht="15" thickBot="1" x14ac:dyDescent="0.35"/>
    <row r="33" spans="1:4" x14ac:dyDescent="0.3">
      <c r="A33" s="72" t="s">
        <v>79</v>
      </c>
      <c r="B33" s="73" t="s">
        <v>76</v>
      </c>
      <c r="C33" s="73" t="s">
        <v>80</v>
      </c>
      <c r="D33" s="74" t="s">
        <v>77</v>
      </c>
    </row>
    <row r="34" spans="1:4" x14ac:dyDescent="0.3">
      <c r="A34" s="75">
        <v>8.3000000000000007</v>
      </c>
      <c r="B34" s="57">
        <v>25</v>
      </c>
      <c r="C34" s="57">
        <f>25-B34-D34</f>
        <v>0</v>
      </c>
      <c r="D34" s="82">
        <v>0</v>
      </c>
    </row>
    <row r="35" spans="1:4" x14ac:dyDescent="0.3">
      <c r="A35" s="75">
        <v>9.3000000000000007</v>
      </c>
      <c r="B35" s="57">
        <v>4</v>
      </c>
      <c r="C35" s="57">
        <f t="shared" ref="C35:C63" si="0">25-B35-D35</f>
        <v>21</v>
      </c>
      <c r="D35" s="82">
        <v>0</v>
      </c>
    </row>
    <row r="36" spans="1:4" x14ac:dyDescent="0.3">
      <c r="A36" s="75">
        <v>10.3</v>
      </c>
      <c r="B36" s="57">
        <v>10</v>
      </c>
      <c r="C36" s="57">
        <f t="shared" si="0"/>
        <v>15</v>
      </c>
      <c r="D36" s="82">
        <v>0</v>
      </c>
    </row>
    <row r="37" spans="1:4" x14ac:dyDescent="0.3">
      <c r="A37" s="75">
        <v>11.3</v>
      </c>
      <c r="B37" s="57">
        <v>13</v>
      </c>
      <c r="C37" s="57">
        <f t="shared" si="0"/>
        <v>12</v>
      </c>
      <c r="D37" s="82">
        <v>0</v>
      </c>
    </row>
    <row r="38" spans="1:4" x14ac:dyDescent="0.3">
      <c r="A38" s="75">
        <v>12.3</v>
      </c>
      <c r="B38" s="57">
        <v>25</v>
      </c>
      <c r="C38" s="57">
        <f t="shared" si="0"/>
        <v>0</v>
      </c>
      <c r="D38" s="82">
        <v>0</v>
      </c>
    </row>
    <row r="39" spans="1:4" x14ac:dyDescent="0.3">
      <c r="A39" s="75">
        <v>13.3</v>
      </c>
      <c r="B39" s="57">
        <v>25</v>
      </c>
      <c r="C39" s="57">
        <f t="shared" si="0"/>
        <v>0</v>
      </c>
      <c r="D39" s="82">
        <v>0</v>
      </c>
    </row>
    <row r="40" spans="1:4" x14ac:dyDescent="0.3">
      <c r="A40" s="75">
        <v>14.3</v>
      </c>
      <c r="B40" s="57">
        <v>25</v>
      </c>
      <c r="C40" s="57">
        <f t="shared" si="0"/>
        <v>0</v>
      </c>
      <c r="D40" s="82">
        <v>0</v>
      </c>
    </row>
    <row r="41" spans="1:4" x14ac:dyDescent="0.3">
      <c r="A41" s="75">
        <v>15.3</v>
      </c>
      <c r="B41" s="57">
        <v>25</v>
      </c>
      <c r="C41" s="57">
        <f t="shared" si="0"/>
        <v>0</v>
      </c>
      <c r="D41" s="82">
        <v>0</v>
      </c>
    </row>
    <row r="42" spans="1:4" x14ac:dyDescent="0.3">
      <c r="A42" s="75">
        <v>16.3</v>
      </c>
      <c r="B42" s="57">
        <v>25</v>
      </c>
      <c r="C42" s="57">
        <f t="shared" si="0"/>
        <v>0</v>
      </c>
      <c r="D42" s="82">
        <v>0</v>
      </c>
    </row>
    <row r="43" spans="1:4" x14ac:dyDescent="0.3">
      <c r="A43" s="75">
        <v>17.3</v>
      </c>
      <c r="B43" s="57">
        <v>0</v>
      </c>
      <c r="C43" s="57">
        <f t="shared" si="0"/>
        <v>21</v>
      </c>
      <c r="D43" s="82">
        <v>4</v>
      </c>
    </row>
    <row r="44" spans="1:4" x14ac:dyDescent="0.3">
      <c r="A44" s="75">
        <v>8.3000000000000007</v>
      </c>
      <c r="B44" s="57">
        <v>11</v>
      </c>
      <c r="C44" s="57">
        <f t="shared" si="0"/>
        <v>14</v>
      </c>
      <c r="D44" s="82">
        <v>0</v>
      </c>
    </row>
    <row r="45" spans="1:4" x14ac:dyDescent="0.3">
      <c r="A45" s="75">
        <v>9.3000000000000007</v>
      </c>
      <c r="B45" s="57">
        <v>19</v>
      </c>
      <c r="C45" s="57">
        <f t="shared" si="0"/>
        <v>6</v>
      </c>
      <c r="D45" s="82">
        <v>0</v>
      </c>
    </row>
    <row r="46" spans="1:4" x14ac:dyDescent="0.3">
      <c r="A46" s="75">
        <v>10.3</v>
      </c>
      <c r="B46" s="57">
        <v>20</v>
      </c>
      <c r="C46" s="57">
        <f t="shared" si="0"/>
        <v>5</v>
      </c>
      <c r="D46" s="82">
        <v>0</v>
      </c>
    </row>
    <row r="47" spans="1:4" x14ac:dyDescent="0.3">
      <c r="A47" s="75">
        <v>11.3</v>
      </c>
      <c r="B47" s="57">
        <v>25</v>
      </c>
      <c r="C47" s="57">
        <f t="shared" si="0"/>
        <v>0</v>
      </c>
      <c r="D47" s="82">
        <v>0</v>
      </c>
    </row>
    <row r="48" spans="1:4" x14ac:dyDescent="0.3">
      <c r="A48" s="75">
        <v>12.3</v>
      </c>
      <c r="B48" s="57">
        <v>25</v>
      </c>
      <c r="C48" s="57">
        <f t="shared" si="0"/>
        <v>0</v>
      </c>
      <c r="D48" s="82">
        <v>0</v>
      </c>
    </row>
    <row r="49" spans="1:4" x14ac:dyDescent="0.3">
      <c r="A49" s="75">
        <v>13.3</v>
      </c>
      <c r="B49" s="57">
        <v>25</v>
      </c>
      <c r="C49" s="57">
        <f t="shared" si="0"/>
        <v>0</v>
      </c>
      <c r="D49" s="82">
        <v>0</v>
      </c>
    </row>
    <row r="50" spans="1:4" x14ac:dyDescent="0.3">
      <c r="A50" s="75">
        <v>14.3</v>
      </c>
      <c r="B50" s="57">
        <v>25</v>
      </c>
      <c r="C50" s="57">
        <f t="shared" si="0"/>
        <v>0</v>
      </c>
      <c r="D50" s="82">
        <v>0</v>
      </c>
    </row>
    <row r="51" spans="1:4" x14ac:dyDescent="0.3">
      <c r="A51" s="75">
        <v>15.3</v>
      </c>
      <c r="B51" s="57">
        <v>25</v>
      </c>
      <c r="C51" s="57">
        <f t="shared" si="0"/>
        <v>0</v>
      </c>
      <c r="D51" s="82">
        <v>0</v>
      </c>
    </row>
    <row r="52" spans="1:4" x14ac:dyDescent="0.3">
      <c r="A52" s="75">
        <v>16.3</v>
      </c>
      <c r="B52" s="57">
        <v>25</v>
      </c>
      <c r="C52" s="57">
        <f t="shared" si="0"/>
        <v>0</v>
      </c>
      <c r="D52" s="82">
        <v>0</v>
      </c>
    </row>
    <row r="53" spans="1:4" x14ac:dyDescent="0.3">
      <c r="A53" s="75">
        <v>17.3</v>
      </c>
      <c r="B53" s="57">
        <v>25</v>
      </c>
      <c r="C53" s="57">
        <f t="shared" si="0"/>
        <v>0</v>
      </c>
      <c r="D53" s="82">
        <v>0</v>
      </c>
    </row>
    <row r="54" spans="1:4" x14ac:dyDescent="0.3">
      <c r="A54" s="75">
        <v>7.3</v>
      </c>
      <c r="B54" s="57">
        <v>18</v>
      </c>
      <c r="C54" s="57">
        <f t="shared" si="0"/>
        <v>7</v>
      </c>
      <c r="D54" s="82">
        <v>0</v>
      </c>
    </row>
    <row r="55" spans="1:4" x14ac:dyDescent="0.3">
      <c r="A55" s="75">
        <v>8.3000000000000007</v>
      </c>
      <c r="B55" s="57">
        <v>18</v>
      </c>
      <c r="C55" s="57">
        <f t="shared" si="0"/>
        <v>7</v>
      </c>
      <c r="D55" s="82">
        <v>0</v>
      </c>
    </row>
    <row r="56" spans="1:4" x14ac:dyDescent="0.3">
      <c r="A56" s="75">
        <v>9.3000000000000007</v>
      </c>
      <c r="B56" s="57">
        <v>16</v>
      </c>
      <c r="C56" s="57">
        <f t="shared" si="0"/>
        <v>9</v>
      </c>
      <c r="D56" s="82">
        <v>0</v>
      </c>
    </row>
    <row r="57" spans="1:4" x14ac:dyDescent="0.3">
      <c r="A57" s="75">
        <v>10.3</v>
      </c>
      <c r="B57" s="57">
        <v>18</v>
      </c>
      <c r="C57" s="57">
        <f t="shared" si="0"/>
        <v>7</v>
      </c>
      <c r="D57" s="82">
        <v>0</v>
      </c>
    </row>
    <row r="58" spans="1:4" x14ac:dyDescent="0.3">
      <c r="A58" s="75">
        <v>11.3</v>
      </c>
      <c r="B58" s="57">
        <v>25</v>
      </c>
      <c r="C58" s="57">
        <f t="shared" si="0"/>
        <v>0</v>
      </c>
      <c r="D58" s="82">
        <v>0</v>
      </c>
    </row>
    <row r="59" spans="1:4" x14ac:dyDescent="0.3">
      <c r="A59" s="75">
        <v>12.3</v>
      </c>
      <c r="B59" s="57">
        <v>25</v>
      </c>
      <c r="C59" s="57">
        <f t="shared" si="0"/>
        <v>0</v>
      </c>
      <c r="D59" s="82">
        <v>0</v>
      </c>
    </row>
    <row r="60" spans="1:4" x14ac:dyDescent="0.3">
      <c r="A60" s="75">
        <v>13.3</v>
      </c>
      <c r="B60" s="57">
        <v>25</v>
      </c>
      <c r="C60" s="57">
        <f t="shared" si="0"/>
        <v>0</v>
      </c>
      <c r="D60" s="82">
        <v>0</v>
      </c>
    </row>
    <row r="61" spans="1:4" x14ac:dyDescent="0.3">
      <c r="A61" s="75">
        <v>14.3</v>
      </c>
      <c r="B61" s="57">
        <v>25</v>
      </c>
      <c r="C61" s="57">
        <f t="shared" si="0"/>
        <v>0</v>
      </c>
      <c r="D61" s="82">
        <v>0</v>
      </c>
    </row>
    <row r="62" spans="1:4" x14ac:dyDescent="0.3">
      <c r="A62" s="75">
        <v>15.3</v>
      </c>
      <c r="B62" s="57">
        <v>25</v>
      </c>
      <c r="C62" s="57">
        <f t="shared" si="0"/>
        <v>0</v>
      </c>
      <c r="D62" s="82">
        <v>0</v>
      </c>
    </row>
    <row r="63" spans="1:4" ht="15" thickBot="1" x14ac:dyDescent="0.35">
      <c r="A63" s="77">
        <v>16.3</v>
      </c>
      <c r="B63" s="78">
        <v>25</v>
      </c>
      <c r="C63" s="78">
        <f t="shared" si="0"/>
        <v>0</v>
      </c>
      <c r="D63" s="83">
        <v>0</v>
      </c>
    </row>
  </sheetData>
  <pageMargins left="0.7" right="0.7" top="0.75" bottom="0.75" header="0.3" footer="0.3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727561-1930-4118-A5DD-32B55F87F9FA}">
  <sheetPr>
    <pageSetUpPr fitToPage="1"/>
  </sheetPr>
  <dimension ref="A1:AG85"/>
  <sheetViews>
    <sheetView topLeftCell="A60" zoomScale="70" zoomScaleNormal="70" workbookViewId="0">
      <selection sqref="A1:AE56"/>
    </sheetView>
  </sheetViews>
  <sheetFormatPr defaultRowHeight="13.8" x14ac:dyDescent="0.3"/>
  <cols>
    <col min="1" max="1" width="13.6640625" style="3" customWidth="1"/>
    <col min="2" max="2" width="6.6640625" style="3" bestFit="1" customWidth="1"/>
    <col min="3" max="3" width="7.21875" style="3" bestFit="1" customWidth="1"/>
    <col min="4" max="4" width="7.6640625" style="3" bestFit="1" customWidth="1"/>
    <col min="5" max="6" width="7.88671875" style="3" bestFit="1" customWidth="1"/>
    <col min="7" max="7" width="7.21875" style="3" bestFit="1" customWidth="1"/>
    <col min="8" max="8" width="7.109375" style="3" bestFit="1" customWidth="1"/>
    <col min="9" max="9" width="7.21875" style="3" bestFit="1" customWidth="1"/>
    <col min="10" max="10" width="6.6640625" style="3" bestFit="1" customWidth="1"/>
    <col min="11" max="11" width="5.5546875" style="3" bestFit="1" customWidth="1"/>
    <col min="12" max="13" width="7.88671875" style="3" bestFit="1" customWidth="1"/>
    <col min="14" max="19" width="8.21875" style="3" bestFit="1" customWidth="1"/>
    <col min="20" max="20" width="7.21875" style="3" bestFit="1" customWidth="1"/>
    <col min="21" max="21" width="7.109375" style="3" bestFit="1" customWidth="1"/>
    <col min="22" max="22" width="7.88671875" style="3" bestFit="1" customWidth="1"/>
    <col min="23" max="31" width="8.21875" style="3" bestFit="1" customWidth="1"/>
    <col min="32" max="16384" width="8.88671875" style="3"/>
  </cols>
  <sheetData>
    <row r="1" spans="1:33" ht="14.4" customHeight="1" thickBot="1" x14ac:dyDescent="0.35">
      <c r="A1" s="122" t="s">
        <v>53</v>
      </c>
      <c r="B1" s="124" t="s">
        <v>62</v>
      </c>
      <c r="C1" s="125"/>
      <c r="D1" s="125"/>
      <c r="E1" s="125"/>
      <c r="F1" s="125"/>
      <c r="G1" s="125"/>
      <c r="H1" s="125"/>
      <c r="I1" s="125"/>
      <c r="J1" s="125"/>
      <c r="K1" s="126"/>
      <c r="L1" s="124" t="s">
        <v>63</v>
      </c>
      <c r="M1" s="125"/>
      <c r="N1" s="125"/>
      <c r="O1" s="125"/>
      <c r="P1" s="125"/>
      <c r="Q1" s="125"/>
      <c r="R1" s="125"/>
      <c r="S1" s="125"/>
      <c r="T1" s="125"/>
      <c r="U1" s="126"/>
      <c r="V1" s="124" t="s">
        <v>64</v>
      </c>
      <c r="W1" s="125"/>
      <c r="X1" s="125"/>
      <c r="Y1" s="125"/>
      <c r="Z1" s="125"/>
      <c r="AA1" s="125"/>
      <c r="AB1" s="125"/>
      <c r="AC1" s="125"/>
      <c r="AD1" s="125"/>
      <c r="AE1" s="126"/>
    </row>
    <row r="2" spans="1:33" ht="15" customHeight="1" thickBot="1" x14ac:dyDescent="0.35">
      <c r="A2" s="123"/>
      <c r="B2" s="47">
        <v>8.3000000000000007</v>
      </c>
      <c r="C2" s="47">
        <v>9.3000000000000007</v>
      </c>
      <c r="D2" s="47">
        <v>10.3</v>
      </c>
      <c r="E2" s="47">
        <v>11.3</v>
      </c>
      <c r="F2" s="47">
        <v>12.3</v>
      </c>
      <c r="G2" s="47">
        <v>13.3</v>
      </c>
      <c r="H2" s="47">
        <v>14.3</v>
      </c>
      <c r="I2" s="47">
        <v>15.3</v>
      </c>
      <c r="J2" s="47">
        <v>16.3</v>
      </c>
      <c r="K2" s="48">
        <v>17.3</v>
      </c>
      <c r="L2" s="47">
        <v>8.3000000000000007</v>
      </c>
      <c r="M2" s="47">
        <v>9.3000000000000007</v>
      </c>
      <c r="N2" s="47">
        <v>10.3</v>
      </c>
      <c r="O2" s="47">
        <v>11.3</v>
      </c>
      <c r="P2" s="47">
        <v>12.3</v>
      </c>
      <c r="Q2" s="47">
        <v>13.3</v>
      </c>
      <c r="R2" s="47">
        <v>14.3</v>
      </c>
      <c r="S2" s="47">
        <v>15.3</v>
      </c>
      <c r="T2" s="47">
        <v>16.3</v>
      </c>
      <c r="U2" s="48">
        <v>17.3</v>
      </c>
      <c r="V2" s="48">
        <v>7.3</v>
      </c>
      <c r="W2" s="47">
        <v>8.3000000000000007</v>
      </c>
      <c r="X2" s="47">
        <v>9.3000000000000007</v>
      </c>
      <c r="Y2" s="47">
        <v>10.3</v>
      </c>
      <c r="Z2" s="47">
        <v>11.3</v>
      </c>
      <c r="AA2" s="47">
        <v>12.3</v>
      </c>
      <c r="AB2" s="47">
        <v>13.3</v>
      </c>
      <c r="AC2" s="47">
        <v>14.3</v>
      </c>
      <c r="AD2" s="47">
        <v>15.3</v>
      </c>
      <c r="AE2" s="48">
        <v>16.3</v>
      </c>
    </row>
    <row r="3" spans="1:33" ht="15" customHeight="1" x14ac:dyDescent="0.3">
      <c r="A3" s="92" t="s">
        <v>6</v>
      </c>
      <c r="B3" s="58">
        <v>34.704360000000001</v>
      </c>
      <c r="C3" s="59">
        <v>159.67519999999999</v>
      </c>
      <c r="D3" s="59">
        <v>368.98340000000002</v>
      </c>
      <c r="E3" s="59">
        <v>437.13549999999998</v>
      </c>
      <c r="F3" s="59">
        <v>556.36649999999997</v>
      </c>
      <c r="G3" s="59">
        <v>489.29750000000001</v>
      </c>
      <c r="H3" s="59">
        <v>310.25630000000001</v>
      </c>
      <c r="I3" s="59">
        <v>172.70830000000001</v>
      </c>
      <c r="J3" s="59">
        <v>34.94285</v>
      </c>
      <c r="K3" s="59">
        <v>0</v>
      </c>
      <c r="L3" s="59">
        <v>479.2833</v>
      </c>
      <c r="M3" s="59">
        <v>710.66300000000001</v>
      </c>
      <c r="N3" s="59">
        <v>831.41039999999998</v>
      </c>
      <c r="O3" s="59">
        <v>993.68129999999996</v>
      </c>
      <c r="P3" s="59">
        <v>1348.48</v>
      </c>
      <c r="Q3" s="59">
        <v>1237.134</v>
      </c>
      <c r="R3" s="59">
        <v>1358.8689999999999</v>
      </c>
      <c r="S3" s="59">
        <v>829.09609999999998</v>
      </c>
      <c r="T3" s="59">
        <v>498.57780000000002</v>
      </c>
      <c r="U3" s="59">
        <v>238.32579999999999</v>
      </c>
      <c r="V3" s="59">
        <v>640.46669999999995</v>
      </c>
      <c r="W3" s="59">
        <v>1066.501</v>
      </c>
      <c r="X3" s="59">
        <v>1422.4190000000001</v>
      </c>
      <c r="Y3" s="59">
        <v>1640.366</v>
      </c>
      <c r="Z3" s="59">
        <v>1824.22</v>
      </c>
      <c r="AA3" s="59">
        <v>1686.8489999999999</v>
      </c>
      <c r="AB3" s="59">
        <v>1558.0609999999999</v>
      </c>
      <c r="AC3" s="59">
        <v>1411.355</v>
      </c>
      <c r="AD3" s="59">
        <v>1479.902</v>
      </c>
      <c r="AE3" s="60">
        <v>989.10609999999997</v>
      </c>
      <c r="AG3" s="3" t="s">
        <v>44</v>
      </c>
    </row>
    <row r="4" spans="1:33" x14ac:dyDescent="0.3">
      <c r="A4" s="104" t="s">
        <v>7</v>
      </c>
      <c r="B4" s="61">
        <v>35.763300000000001</v>
      </c>
      <c r="C4" s="26">
        <v>125.00239999999999</v>
      </c>
      <c r="D4" s="26">
        <v>316.49869999999999</v>
      </c>
      <c r="E4" s="26">
        <v>345.9402</v>
      </c>
      <c r="F4" s="26">
        <v>456.30799999999999</v>
      </c>
      <c r="G4" s="26">
        <v>422.92320000000001</v>
      </c>
      <c r="H4" s="26">
        <v>276.17649999999998</v>
      </c>
      <c r="I4" s="26">
        <v>150.76169999999999</v>
      </c>
      <c r="J4" s="26">
        <v>34.63402</v>
      </c>
      <c r="K4" s="26">
        <v>0</v>
      </c>
      <c r="L4" s="26">
        <v>399.61739999999998</v>
      </c>
      <c r="M4" s="26">
        <v>739.90989999999999</v>
      </c>
      <c r="N4" s="26">
        <v>913.50739999999996</v>
      </c>
      <c r="O4" s="26">
        <v>1049.261</v>
      </c>
      <c r="P4" s="26">
        <v>1283.1610000000001</v>
      </c>
      <c r="Q4" s="26">
        <v>1158.693</v>
      </c>
      <c r="R4" s="26">
        <v>1134.886</v>
      </c>
      <c r="S4" s="26">
        <v>946.9366</v>
      </c>
      <c r="T4" s="26">
        <v>428.99110000000002</v>
      </c>
      <c r="U4" s="26">
        <v>224.8476</v>
      </c>
      <c r="V4" s="26">
        <v>754.34939999999995</v>
      </c>
      <c r="W4" s="26">
        <v>1050.2470000000001</v>
      </c>
      <c r="X4" s="26">
        <v>1281.548</v>
      </c>
      <c r="Y4" s="26">
        <v>1834.12</v>
      </c>
      <c r="Z4" s="26">
        <v>1752.548</v>
      </c>
      <c r="AA4" s="26">
        <v>1784.277</v>
      </c>
      <c r="AB4" s="26">
        <v>1809.8989999999999</v>
      </c>
      <c r="AC4" s="26">
        <v>1499.2070000000001</v>
      </c>
      <c r="AD4" s="26">
        <v>1293.0050000000001</v>
      </c>
      <c r="AE4" s="62">
        <v>1134.845</v>
      </c>
      <c r="AG4" s="3" t="s">
        <v>75</v>
      </c>
    </row>
    <row r="5" spans="1:33" x14ac:dyDescent="0.3">
      <c r="A5" s="104" t="s">
        <v>8</v>
      </c>
      <c r="B5" s="61">
        <v>47.306150000000002</v>
      </c>
      <c r="C5" s="26">
        <v>200.92349999999999</v>
      </c>
      <c r="D5" s="26">
        <v>434.41359999999997</v>
      </c>
      <c r="E5" s="26">
        <v>587.85640000000001</v>
      </c>
      <c r="F5" s="26">
        <v>626.50130000000001</v>
      </c>
      <c r="G5" s="26">
        <v>523.23850000000004</v>
      </c>
      <c r="H5" s="26">
        <v>374.99639999999999</v>
      </c>
      <c r="I5" s="26">
        <v>201.8126</v>
      </c>
      <c r="J5" s="26">
        <v>43.886299999999999</v>
      </c>
      <c r="K5" s="26">
        <v>0</v>
      </c>
      <c r="L5" s="26">
        <v>697.70730000000003</v>
      </c>
      <c r="M5" s="26">
        <v>921.72720000000004</v>
      </c>
      <c r="N5" s="26">
        <v>1164.308</v>
      </c>
      <c r="O5" s="26">
        <v>1365.4490000000001</v>
      </c>
      <c r="P5" s="26">
        <v>1863.396</v>
      </c>
      <c r="Q5" s="26">
        <v>1517.452</v>
      </c>
      <c r="R5" s="26">
        <v>1632.92</v>
      </c>
      <c r="S5" s="26">
        <v>1089.998</v>
      </c>
      <c r="T5" s="26">
        <v>580.00040000000001</v>
      </c>
      <c r="U5" s="26">
        <v>263.55329999999998</v>
      </c>
      <c r="V5" s="26">
        <v>836.26279999999997</v>
      </c>
      <c r="W5" s="26">
        <v>1267.6089999999999</v>
      </c>
      <c r="X5" s="26">
        <v>2061.0790000000002</v>
      </c>
      <c r="Y5" s="26">
        <v>2302.1979999999999</v>
      </c>
      <c r="Z5" s="26">
        <v>2340.77</v>
      </c>
      <c r="AA5" s="26">
        <v>2280.2489999999998</v>
      </c>
      <c r="AB5" s="26">
        <v>2425.0030000000002</v>
      </c>
      <c r="AC5" s="26">
        <v>1707.0519999999999</v>
      </c>
      <c r="AD5" s="26">
        <v>1709.1959999999999</v>
      </c>
      <c r="AE5" s="62">
        <v>1326.548</v>
      </c>
      <c r="AG5" s="3" t="s">
        <v>74</v>
      </c>
    </row>
    <row r="6" spans="1:33" x14ac:dyDescent="0.3">
      <c r="A6" s="104" t="s">
        <v>9</v>
      </c>
      <c r="B6" s="61">
        <v>78.930310000000006</v>
      </c>
      <c r="C6" s="26">
        <v>294.5829</v>
      </c>
      <c r="D6" s="26">
        <v>546.00980000000004</v>
      </c>
      <c r="E6" s="26">
        <v>671.66219999999998</v>
      </c>
      <c r="F6" s="26">
        <v>779.93539999999996</v>
      </c>
      <c r="G6" s="26">
        <v>675.5308</v>
      </c>
      <c r="H6" s="26">
        <v>571.49850000000004</v>
      </c>
      <c r="I6" s="26">
        <v>317.63639999999998</v>
      </c>
      <c r="J6" s="26">
        <v>58.527369999999998</v>
      </c>
      <c r="K6" s="26">
        <v>0</v>
      </c>
      <c r="L6" s="26">
        <v>928.99530000000004</v>
      </c>
      <c r="M6" s="26">
        <v>1246.2739999999999</v>
      </c>
      <c r="N6" s="26">
        <v>1445.4549999999999</v>
      </c>
      <c r="O6" s="26">
        <v>2151.7080000000001</v>
      </c>
      <c r="P6" s="26">
        <v>2377.6709999999998</v>
      </c>
      <c r="Q6" s="26">
        <v>1996.07</v>
      </c>
      <c r="R6" s="26">
        <v>2617.5300000000002</v>
      </c>
      <c r="S6" s="26">
        <v>1327.633</v>
      </c>
      <c r="T6" s="26">
        <v>790.35810000000004</v>
      </c>
      <c r="U6" s="26">
        <v>312.209</v>
      </c>
      <c r="V6" s="26">
        <v>1185.2080000000001</v>
      </c>
      <c r="W6" s="26">
        <v>1690.0519999999999</v>
      </c>
      <c r="X6" s="26">
        <v>2745.0459999999998</v>
      </c>
      <c r="Y6" s="26">
        <v>3089.1559999999999</v>
      </c>
      <c r="Z6" s="26">
        <v>3157.9769999999999</v>
      </c>
      <c r="AA6" s="26">
        <v>2938.6120000000001</v>
      </c>
      <c r="AB6" s="26">
        <v>3596.616</v>
      </c>
      <c r="AC6" s="26">
        <v>2466.5720000000001</v>
      </c>
      <c r="AD6" s="26">
        <v>2418.0259999999998</v>
      </c>
      <c r="AE6" s="62">
        <v>1886.2629999999999</v>
      </c>
    </row>
    <row r="7" spans="1:33" x14ac:dyDescent="0.3">
      <c r="A7" s="104" t="s">
        <v>18</v>
      </c>
      <c r="B7" s="61">
        <v>112.3233</v>
      </c>
      <c r="C7" s="26">
        <v>388.10680000000002</v>
      </c>
      <c r="D7" s="26">
        <v>801.81179999999995</v>
      </c>
      <c r="E7" s="26">
        <v>1060.2650000000001</v>
      </c>
      <c r="F7" s="26">
        <v>1245.345</v>
      </c>
      <c r="G7" s="26">
        <v>1331.99</v>
      </c>
      <c r="H7" s="26">
        <v>738.8442</v>
      </c>
      <c r="I7" s="26">
        <v>408.3415</v>
      </c>
      <c r="J7" s="26">
        <v>85.396360000000001</v>
      </c>
      <c r="K7" s="26">
        <v>0</v>
      </c>
      <c r="L7" s="26">
        <v>1268.05</v>
      </c>
      <c r="M7" s="26">
        <v>1816.0519999999999</v>
      </c>
      <c r="N7" s="26">
        <v>2666.8380000000002</v>
      </c>
      <c r="O7" s="26">
        <v>2975.2089999999998</v>
      </c>
      <c r="P7" s="26">
        <v>4122.8159999999998</v>
      </c>
      <c r="Q7" s="26">
        <v>2780.6320000000001</v>
      </c>
      <c r="R7" s="26">
        <v>3269.547</v>
      </c>
      <c r="S7" s="26">
        <v>2070.136</v>
      </c>
      <c r="T7" s="26">
        <v>1102.0070000000001</v>
      </c>
      <c r="U7" s="26">
        <v>497.79770000000002</v>
      </c>
      <c r="V7" s="26">
        <v>1592.13</v>
      </c>
      <c r="W7" s="26">
        <v>2496.105</v>
      </c>
      <c r="X7" s="26">
        <v>3969.86</v>
      </c>
      <c r="Y7" s="26">
        <v>5488.6989999999996</v>
      </c>
      <c r="Z7" s="26">
        <v>4766.7070000000003</v>
      </c>
      <c r="AA7" s="26">
        <v>4401.1499999999996</v>
      </c>
      <c r="AB7" s="26">
        <v>4358.7299999999996</v>
      </c>
      <c r="AC7" s="26">
        <v>3142.49</v>
      </c>
      <c r="AD7" s="26">
        <v>3061.4540000000002</v>
      </c>
      <c r="AE7" s="62">
        <v>2689.3629999999998</v>
      </c>
    </row>
    <row r="8" spans="1:33" x14ac:dyDescent="0.3">
      <c r="A8" s="104" t="s">
        <v>10</v>
      </c>
      <c r="B8" s="61">
        <v>31.733599999999999</v>
      </c>
      <c r="C8" s="26">
        <v>92.811620000000005</v>
      </c>
      <c r="D8" s="26">
        <v>239.1566</v>
      </c>
      <c r="E8" s="26">
        <v>326.45229999999998</v>
      </c>
      <c r="F8" s="26">
        <v>331.21839999999997</v>
      </c>
      <c r="G8" s="26">
        <v>340.40289999999999</v>
      </c>
      <c r="H8" s="26">
        <v>183.9468</v>
      </c>
      <c r="I8" s="26">
        <v>121.3783</v>
      </c>
      <c r="J8" s="26">
        <v>28.011800000000001</v>
      </c>
      <c r="K8" s="26">
        <v>0</v>
      </c>
      <c r="L8" s="26">
        <v>317.44499999999999</v>
      </c>
      <c r="M8" s="26">
        <v>483.80410000000001</v>
      </c>
      <c r="N8" s="26">
        <v>644.89700000000005</v>
      </c>
      <c r="O8" s="26">
        <v>932.56150000000002</v>
      </c>
      <c r="P8" s="26">
        <v>829.34690000000001</v>
      </c>
      <c r="Q8" s="26">
        <v>1121.962</v>
      </c>
      <c r="R8" s="26">
        <v>1068.171</v>
      </c>
      <c r="S8" s="26">
        <v>630.10749999999996</v>
      </c>
      <c r="T8" s="26">
        <v>361.00040000000001</v>
      </c>
      <c r="U8" s="26">
        <v>179.47389999999999</v>
      </c>
      <c r="V8" s="26">
        <v>578.14469999999994</v>
      </c>
      <c r="W8" s="26">
        <v>812.53750000000002</v>
      </c>
      <c r="X8" s="26">
        <v>987.77210000000002</v>
      </c>
      <c r="Y8" s="26">
        <v>1639.2560000000001</v>
      </c>
      <c r="Z8" s="26">
        <v>1367.797</v>
      </c>
      <c r="AA8" s="26">
        <v>1445.2239999999999</v>
      </c>
      <c r="AB8" s="26">
        <v>1342.6510000000001</v>
      </c>
      <c r="AC8" s="26">
        <v>1025.3389999999999</v>
      </c>
      <c r="AD8" s="26">
        <v>1157.721</v>
      </c>
      <c r="AE8" s="62">
        <v>908.16459999999995</v>
      </c>
    </row>
    <row r="9" spans="1:33" x14ac:dyDescent="0.3">
      <c r="A9" s="104" t="s">
        <v>11</v>
      </c>
      <c r="B9" s="61">
        <v>39.619880000000002</v>
      </c>
      <c r="C9" s="26">
        <v>138.98070000000001</v>
      </c>
      <c r="D9" s="26">
        <v>310.57819999999998</v>
      </c>
      <c r="E9" s="26">
        <v>333.66199999999998</v>
      </c>
      <c r="F9" s="26">
        <v>440.30970000000002</v>
      </c>
      <c r="G9" s="26">
        <v>473.8229</v>
      </c>
      <c r="H9" s="26">
        <v>327.14280000000002</v>
      </c>
      <c r="I9" s="26">
        <v>150.10640000000001</v>
      </c>
      <c r="J9" s="26">
        <v>35.532550000000001</v>
      </c>
      <c r="K9" s="26">
        <v>0</v>
      </c>
      <c r="L9" s="26">
        <v>390.42520000000002</v>
      </c>
      <c r="M9" s="26">
        <v>554.17319999999995</v>
      </c>
      <c r="N9" s="26">
        <v>807.80020000000002</v>
      </c>
      <c r="O9" s="26">
        <v>1069.1320000000001</v>
      </c>
      <c r="P9" s="26">
        <v>1144.1590000000001</v>
      </c>
      <c r="Q9" s="26">
        <v>1166.8800000000001</v>
      </c>
      <c r="R9" s="26">
        <v>1126.577</v>
      </c>
      <c r="S9" s="26">
        <v>825.44690000000003</v>
      </c>
      <c r="T9" s="26">
        <v>272.00200000000001</v>
      </c>
      <c r="U9" s="26">
        <v>178.43729999999999</v>
      </c>
      <c r="V9" s="26">
        <v>556.72469999999998</v>
      </c>
      <c r="W9" s="26">
        <v>916.26319999999998</v>
      </c>
      <c r="X9" s="26">
        <v>1237.0409999999999</v>
      </c>
      <c r="Y9" s="26">
        <v>1535.6849999999999</v>
      </c>
      <c r="Z9" s="26">
        <v>1681.68</v>
      </c>
      <c r="AA9" s="26">
        <v>2050.576</v>
      </c>
      <c r="AB9" s="26">
        <v>1643.1130000000001</v>
      </c>
      <c r="AC9" s="26">
        <v>1236.655</v>
      </c>
      <c r="AD9" s="26">
        <v>1582.35</v>
      </c>
      <c r="AE9" s="62">
        <v>1036.934</v>
      </c>
    </row>
    <row r="10" spans="1:33" x14ac:dyDescent="0.3">
      <c r="A10" s="104" t="s">
        <v>12</v>
      </c>
      <c r="B10" s="61">
        <v>71.333849999999998</v>
      </c>
      <c r="C10" s="26">
        <v>199.29249999999999</v>
      </c>
      <c r="D10" s="26">
        <v>536.06949999999995</v>
      </c>
      <c r="E10" s="26">
        <v>748.70830000000001</v>
      </c>
      <c r="F10" s="26">
        <v>846.52229999999997</v>
      </c>
      <c r="G10" s="26">
        <v>703.81410000000005</v>
      </c>
      <c r="H10" s="26">
        <v>501.01900000000001</v>
      </c>
      <c r="I10" s="26">
        <v>253.30850000000001</v>
      </c>
      <c r="J10" s="26">
        <v>77.311809999999994</v>
      </c>
      <c r="K10" s="26">
        <v>0</v>
      </c>
      <c r="L10" s="26">
        <v>730.7346</v>
      </c>
      <c r="M10" s="26">
        <v>1134.548</v>
      </c>
      <c r="N10" s="26">
        <v>1783.1089999999999</v>
      </c>
      <c r="O10" s="26">
        <v>1949.3530000000001</v>
      </c>
      <c r="P10" s="26">
        <v>2346.0520000000001</v>
      </c>
      <c r="Q10" s="26">
        <v>2228.3310000000001</v>
      </c>
      <c r="R10" s="26">
        <v>2214.6819999999998</v>
      </c>
      <c r="S10" s="26">
        <v>1343.3130000000001</v>
      </c>
      <c r="T10" s="26">
        <v>761.62350000000004</v>
      </c>
      <c r="U10" s="26">
        <v>325.43540000000002</v>
      </c>
      <c r="V10" s="26">
        <v>1015.222</v>
      </c>
      <c r="W10" s="26">
        <v>2038.614</v>
      </c>
      <c r="X10" s="26">
        <v>2398.2759999999998</v>
      </c>
      <c r="Y10" s="26">
        <v>2629.1260000000002</v>
      </c>
      <c r="Z10" s="26">
        <v>3647.6469999999999</v>
      </c>
      <c r="AA10" s="26">
        <v>3342.3760000000002</v>
      </c>
      <c r="AB10" s="26">
        <v>2541.0740000000001</v>
      </c>
      <c r="AC10" s="26">
        <v>3014.6370000000002</v>
      </c>
      <c r="AD10" s="26">
        <v>2442.3290000000002</v>
      </c>
      <c r="AE10" s="62">
        <v>1642.028</v>
      </c>
    </row>
    <row r="11" spans="1:33" x14ac:dyDescent="0.3">
      <c r="A11" s="104" t="s">
        <v>13</v>
      </c>
      <c r="B11" s="61">
        <v>110.508</v>
      </c>
      <c r="C11" s="26">
        <v>353.7122</v>
      </c>
      <c r="D11" s="26">
        <v>818.89689999999996</v>
      </c>
      <c r="E11" s="26">
        <v>1029.7850000000001</v>
      </c>
      <c r="F11" s="26">
        <v>1313.2529999999999</v>
      </c>
      <c r="G11" s="26">
        <v>1156.2239999999999</v>
      </c>
      <c r="H11" s="26">
        <v>741.05539999999996</v>
      </c>
      <c r="I11" s="26">
        <v>360.76220000000001</v>
      </c>
      <c r="J11" s="26">
        <v>78.802149999999997</v>
      </c>
      <c r="K11" s="26">
        <v>0</v>
      </c>
      <c r="L11" s="26">
        <v>1215.24</v>
      </c>
      <c r="M11" s="26">
        <v>1892.1880000000001</v>
      </c>
      <c r="N11" s="26">
        <v>2548.9740000000002</v>
      </c>
      <c r="O11" s="26">
        <v>2581.4169999999999</v>
      </c>
      <c r="P11" s="26">
        <v>3907.681</v>
      </c>
      <c r="Q11" s="26">
        <v>2583.4250000000002</v>
      </c>
      <c r="R11" s="26">
        <v>3431.712</v>
      </c>
      <c r="S11" s="26">
        <v>1794.0550000000001</v>
      </c>
      <c r="T11" s="26">
        <v>1005.907</v>
      </c>
      <c r="U11" s="26">
        <v>488.01819999999998</v>
      </c>
      <c r="V11" s="26">
        <v>1603.7360000000001</v>
      </c>
      <c r="W11" s="26">
        <v>2671.1239999999998</v>
      </c>
      <c r="X11" s="26">
        <v>3494.4569999999999</v>
      </c>
      <c r="Y11" s="26">
        <v>5003.0330000000004</v>
      </c>
      <c r="Z11" s="26">
        <v>4513.5190000000002</v>
      </c>
      <c r="AA11" s="26">
        <v>3661.8609999999999</v>
      </c>
      <c r="AB11" s="26">
        <v>3887.7310000000002</v>
      </c>
      <c r="AC11" s="26">
        <v>3391.88</v>
      </c>
      <c r="AD11" s="26">
        <v>3162.89</v>
      </c>
      <c r="AE11" s="62">
        <v>2437.9810000000002</v>
      </c>
    </row>
    <row r="12" spans="1:33" x14ac:dyDescent="0.3">
      <c r="A12" s="104" t="s">
        <v>19</v>
      </c>
      <c r="B12" s="61">
        <v>55.743569999999998</v>
      </c>
      <c r="C12" s="26">
        <v>186.0625</v>
      </c>
      <c r="D12" s="26">
        <v>370.91230000000002</v>
      </c>
      <c r="E12" s="26">
        <v>522.09799999999996</v>
      </c>
      <c r="F12" s="26">
        <v>718.19399999999996</v>
      </c>
      <c r="G12" s="26">
        <v>531.61569999999995</v>
      </c>
      <c r="H12" s="26">
        <v>352.50060000000002</v>
      </c>
      <c r="I12" s="26">
        <v>198.44589999999999</v>
      </c>
      <c r="J12" s="26">
        <v>47.171280000000003</v>
      </c>
      <c r="K12" s="26">
        <v>0</v>
      </c>
      <c r="L12" s="26">
        <v>529.23299999999995</v>
      </c>
      <c r="M12" s="26">
        <v>702.99289999999996</v>
      </c>
      <c r="N12" s="26">
        <v>1097.5250000000001</v>
      </c>
      <c r="O12" s="26">
        <v>1352.396</v>
      </c>
      <c r="P12" s="26">
        <v>1760.663</v>
      </c>
      <c r="Q12" s="26">
        <v>1367.6</v>
      </c>
      <c r="R12" s="26">
        <v>1661.211</v>
      </c>
      <c r="S12" s="26">
        <v>866.98680000000002</v>
      </c>
      <c r="T12" s="26">
        <v>590.53549999999996</v>
      </c>
      <c r="U12" s="26">
        <v>236.24889999999999</v>
      </c>
      <c r="V12" s="26">
        <v>787.14710000000002</v>
      </c>
      <c r="W12" s="26">
        <v>1344.1869999999999</v>
      </c>
      <c r="X12" s="26">
        <v>1893.1790000000001</v>
      </c>
      <c r="Y12" s="26">
        <v>2223.5729999999999</v>
      </c>
      <c r="Z12" s="26">
        <v>2386.3389999999999</v>
      </c>
      <c r="AA12" s="26">
        <v>2422.3229999999999</v>
      </c>
      <c r="AB12" s="26">
        <v>2262.953</v>
      </c>
      <c r="AC12" s="26">
        <v>1627.643</v>
      </c>
      <c r="AD12" s="26">
        <v>2126.922</v>
      </c>
      <c r="AE12" s="62">
        <v>1087.2080000000001</v>
      </c>
    </row>
    <row r="13" spans="1:33" x14ac:dyDescent="0.3">
      <c r="A13" s="104" t="s">
        <v>14</v>
      </c>
      <c r="B13" s="61">
        <v>118.6254</v>
      </c>
      <c r="C13" s="26">
        <v>361.37459999999999</v>
      </c>
      <c r="D13" s="26">
        <v>844.49760000000003</v>
      </c>
      <c r="E13" s="26">
        <v>971.51199999999994</v>
      </c>
      <c r="F13" s="26">
        <v>1152.7370000000001</v>
      </c>
      <c r="G13" s="26">
        <v>1317.5540000000001</v>
      </c>
      <c r="H13" s="26">
        <v>851.4547</v>
      </c>
      <c r="I13" s="26">
        <v>397.49299999999999</v>
      </c>
      <c r="J13" s="26">
        <v>80.715779999999995</v>
      </c>
      <c r="K13" s="26">
        <v>0</v>
      </c>
      <c r="L13" s="26">
        <v>1135.644</v>
      </c>
      <c r="M13" s="26">
        <v>1999.9829999999999</v>
      </c>
      <c r="N13" s="26">
        <v>2437.1959999999999</v>
      </c>
      <c r="O13" s="26">
        <v>3031.9009999999998</v>
      </c>
      <c r="P13" s="26">
        <v>3465.4059999999999</v>
      </c>
      <c r="Q13" s="26">
        <v>3428.8690000000001</v>
      </c>
      <c r="R13" s="26">
        <v>3533.1790000000001</v>
      </c>
      <c r="S13" s="26">
        <v>1873.08</v>
      </c>
      <c r="T13" s="26">
        <v>1122.4549999999999</v>
      </c>
      <c r="U13" s="26">
        <v>503.44130000000001</v>
      </c>
      <c r="V13" s="26">
        <v>1477.7539999999999</v>
      </c>
      <c r="W13" s="26">
        <v>2371.873</v>
      </c>
      <c r="X13" s="26">
        <v>3745.7</v>
      </c>
      <c r="Y13" s="26">
        <v>5213.47</v>
      </c>
      <c r="Z13" s="26">
        <v>4722.518</v>
      </c>
      <c r="AA13" s="26">
        <v>4337.4489999999996</v>
      </c>
      <c r="AB13" s="26">
        <v>4887.2929999999997</v>
      </c>
      <c r="AC13" s="26">
        <v>3483.1329999999998</v>
      </c>
      <c r="AD13" s="26">
        <v>3645.1039999999998</v>
      </c>
      <c r="AE13" s="62">
        <v>2456.4349999999999</v>
      </c>
    </row>
    <row r="14" spans="1:33" x14ac:dyDescent="0.3">
      <c r="A14" s="104" t="s">
        <v>15</v>
      </c>
      <c r="B14" s="61">
        <v>52.554870000000001</v>
      </c>
      <c r="C14" s="26">
        <v>212.86060000000001</v>
      </c>
      <c r="D14" s="26">
        <v>398.97809999999998</v>
      </c>
      <c r="E14" s="26">
        <v>499.54160000000002</v>
      </c>
      <c r="F14" s="26">
        <v>692.22770000000003</v>
      </c>
      <c r="G14" s="26">
        <v>531.72260000000006</v>
      </c>
      <c r="H14" s="26">
        <v>328.48739999999998</v>
      </c>
      <c r="I14" s="26">
        <v>175.35820000000001</v>
      </c>
      <c r="J14" s="26">
        <v>52.549349999999997</v>
      </c>
      <c r="K14" s="26">
        <v>0</v>
      </c>
      <c r="L14" s="26">
        <v>646.69709999999998</v>
      </c>
      <c r="M14" s="26">
        <v>967.32910000000004</v>
      </c>
      <c r="N14" s="26">
        <v>1425.7180000000001</v>
      </c>
      <c r="O14" s="26">
        <v>1483.67</v>
      </c>
      <c r="P14" s="26">
        <v>1722.383</v>
      </c>
      <c r="Q14" s="26">
        <v>1439.6569999999999</v>
      </c>
      <c r="R14" s="26">
        <v>1830.213</v>
      </c>
      <c r="S14" s="26">
        <v>1069.068</v>
      </c>
      <c r="T14" s="26">
        <v>539.20180000000005</v>
      </c>
      <c r="U14" s="26">
        <v>288.79599999999999</v>
      </c>
      <c r="V14" s="26">
        <v>861.17629999999997</v>
      </c>
      <c r="W14" s="26">
        <v>1236.7339999999999</v>
      </c>
      <c r="X14" s="26">
        <v>1674.7950000000001</v>
      </c>
      <c r="Y14" s="26">
        <v>2511.58</v>
      </c>
      <c r="Z14" s="26">
        <v>2653.9859999999999</v>
      </c>
      <c r="AA14" s="26">
        <v>2604.1120000000001</v>
      </c>
      <c r="AB14" s="26">
        <v>2468.4189999999999</v>
      </c>
      <c r="AC14" s="26">
        <v>1806.4090000000001</v>
      </c>
      <c r="AD14" s="26">
        <v>1770.106</v>
      </c>
      <c r="AE14" s="62">
        <v>1346.6969999999999</v>
      </c>
    </row>
    <row r="15" spans="1:33" x14ac:dyDescent="0.3">
      <c r="A15" s="104" t="s">
        <v>16</v>
      </c>
      <c r="B15" s="61">
        <v>49.562550000000002</v>
      </c>
      <c r="C15" s="26">
        <v>220.60499999999999</v>
      </c>
      <c r="D15" s="26">
        <v>341.02080000000001</v>
      </c>
      <c r="E15" s="26">
        <v>521.23080000000004</v>
      </c>
      <c r="F15" s="26">
        <v>542.26300000000003</v>
      </c>
      <c r="G15" s="26">
        <v>451.78570000000002</v>
      </c>
      <c r="H15" s="26">
        <v>382.33850000000001</v>
      </c>
      <c r="I15" s="26">
        <v>177.1602</v>
      </c>
      <c r="J15" s="26">
        <v>38.318550000000002</v>
      </c>
      <c r="K15" s="26">
        <v>0</v>
      </c>
      <c r="L15" s="26">
        <v>576.18780000000004</v>
      </c>
      <c r="M15" s="26">
        <v>794.39030000000002</v>
      </c>
      <c r="N15" s="26">
        <v>1192.9829999999999</v>
      </c>
      <c r="O15" s="26">
        <v>1271.46</v>
      </c>
      <c r="P15" s="26">
        <v>1910.337</v>
      </c>
      <c r="Q15" s="26">
        <v>1444.355</v>
      </c>
      <c r="R15" s="26">
        <v>1469.4770000000001</v>
      </c>
      <c r="S15" s="26">
        <v>897.22820000000002</v>
      </c>
      <c r="T15" s="26">
        <v>527.7971</v>
      </c>
      <c r="U15" s="26">
        <v>236.07570000000001</v>
      </c>
      <c r="V15" s="26">
        <v>880.84100000000001</v>
      </c>
      <c r="W15" s="26">
        <v>952.90200000000004</v>
      </c>
      <c r="X15" s="26">
        <v>1846.155</v>
      </c>
      <c r="Y15" s="26">
        <v>2471.3449999999998</v>
      </c>
      <c r="Z15" s="26">
        <v>2184.6779999999999</v>
      </c>
      <c r="AA15" s="26">
        <v>1992.26</v>
      </c>
      <c r="AB15" s="26">
        <v>1988.2729999999999</v>
      </c>
      <c r="AC15" s="26">
        <v>1595.548</v>
      </c>
      <c r="AD15" s="26">
        <v>1534.963</v>
      </c>
      <c r="AE15" s="62">
        <v>1324.42</v>
      </c>
    </row>
    <row r="16" spans="1:33" x14ac:dyDescent="0.3">
      <c r="A16" s="104" t="s">
        <v>17</v>
      </c>
      <c r="B16" s="61">
        <v>76.140110000000007</v>
      </c>
      <c r="C16" s="26">
        <v>267.9658</v>
      </c>
      <c r="D16" s="26">
        <v>592.65060000000005</v>
      </c>
      <c r="E16" s="26">
        <v>819.98670000000004</v>
      </c>
      <c r="F16" s="26">
        <v>912.12940000000003</v>
      </c>
      <c r="G16" s="26">
        <v>759.42719999999997</v>
      </c>
      <c r="H16" s="26">
        <v>574.35469999999998</v>
      </c>
      <c r="I16" s="26">
        <v>268.0573</v>
      </c>
      <c r="J16" s="26">
        <v>57.195480000000003</v>
      </c>
      <c r="K16" s="26">
        <v>0</v>
      </c>
      <c r="L16" s="26">
        <v>855.19290000000001</v>
      </c>
      <c r="M16" s="26">
        <v>1372.748</v>
      </c>
      <c r="N16" s="26">
        <v>1672.184</v>
      </c>
      <c r="O16" s="26">
        <v>2076.7260000000001</v>
      </c>
      <c r="P16" s="26">
        <v>2208.5479999999998</v>
      </c>
      <c r="Q16" s="26">
        <v>2279.9340000000002</v>
      </c>
      <c r="R16" s="26">
        <v>2424.846</v>
      </c>
      <c r="S16" s="26">
        <v>1169.2190000000001</v>
      </c>
      <c r="T16" s="26">
        <v>783.40989999999999</v>
      </c>
      <c r="U16" s="26">
        <v>346.04880000000003</v>
      </c>
      <c r="V16" s="26">
        <v>1160.4110000000001</v>
      </c>
      <c r="W16" s="26">
        <v>1968.4780000000001</v>
      </c>
      <c r="X16" s="26">
        <v>2949</v>
      </c>
      <c r="Y16" s="26">
        <v>3399.3939999999998</v>
      </c>
      <c r="Z16" s="26">
        <v>3231.0569999999998</v>
      </c>
      <c r="AA16" s="26">
        <v>3145.2089999999998</v>
      </c>
      <c r="AB16" s="26">
        <v>3304.529</v>
      </c>
      <c r="AC16" s="26">
        <v>2496.0610000000001</v>
      </c>
      <c r="AD16" s="26">
        <v>2475.163</v>
      </c>
      <c r="AE16" s="62">
        <v>1770.82</v>
      </c>
    </row>
    <row r="17" spans="1:31" x14ac:dyDescent="0.3">
      <c r="A17" s="104" t="s">
        <v>20</v>
      </c>
      <c r="B17" s="61">
        <v>43.38879</v>
      </c>
      <c r="C17" s="26">
        <v>164.946</v>
      </c>
      <c r="D17" s="26">
        <v>340.54500000000002</v>
      </c>
      <c r="E17" s="26">
        <v>460.6576</v>
      </c>
      <c r="F17" s="26">
        <v>549.55899999999997</v>
      </c>
      <c r="G17" s="26">
        <v>485.02080000000001</v>
      </c>
      <c r="H17" s="26">
        <v>303.31650000000002</v>
      </c>
      <c r="I17" s="26">
        <v>153.8347</v>
      </c>
      <c r="J17" s="26">
        <v>36.474580000000003</v>
      </c>
      <c r="K17" s="26">
        <v>0</v>
      </c>
      <c r="L17" s="26">
        <v>470.75479999999999</v>
      </c>
      <c r="M17" s="26">
        <v>747.67819999999995</v>
      </c>
      <c r="N17" s="26">
        <v>941.15719999999999</v>
      </c>
      <c r="O17" s="26">
        <v>1089.0989999999999</v>
      </c>
      <c r="P17" s="26">
        <v>1324.0640000000001</v>
      </c>
      <c r="Q17" s="26">
        <v>1247.653</v>
      </c>
      <c r="R17" s="26">
        <v>1260.471</v>
      </c>
      <c r="S17" s="26">
        <v>875.00980000000004</v>
      </c>
      <c r="T17" s="26">
        <v>554.19659999999999</v>
      </c>
      <c r="U17" s="26">
        <v>261.8845</v>
      </c>
      <c r="V17" s="26">
        <v>662.94640000000004</v>
      </c>
      <c r="W17" s="26">
        <v>1054.55</v>
      </c>
      <c r="X17" s="26">
        <v>1651.9269999999999</v>
      </c>
      <c r="Y17" s="26">
        <v>1640.8510000000001</v>
      </c>
      <c r="Z17" s="26">
        <v>1818.181</v>
      </c>
      <c r="AA17" s="26">
        <v>1674.944</v>
      </c>
      <c r="AB17" s="26">
        <v>1669.62</v>
      </c>
      <c r="AC17" s="26">
        <v>1559.021</v>
      </c>
      <c r="AD17" s="26">
        <v>1294.249</v>
      </c>
      <c r="AE17" s="62">
        <v>1081.5889999999999</v>
      </c>
    </row>
    <row r="18" spans="1:31" x14ac:dyDescent="0.3">
      <c r="A18" s="104" t="s">
        <v>21</v>
      </c>
      <c r="B18" s="61">
        <v>99.897779999999997</v>
      </c>
      <c r="C18" s="26">
        <v>372.49759999999998</v>
      </c>
      <c r="D18" s="26">
        <v>629.43280000000004</v>
      </c>
      <c r="E18" s="26">
        <v>823.6431</v>
      </c>
      <c r="F18" s="26">
        <v>1100.7570000000001</v>
      </c>
      <c r="G18" s="26">
        <v>937.65940000000001</v>
      </c>
      <c r="H18" s="26">
        <v>642.08429999999998</v>
      </c>
      <c r="I18" s="26">
        <v>405.71100000000001</v>
      </c>
      <c r="J18" s="26">
        <v>88.019549999999995</v>
      </c>
      <c r="K18" s="26">
        <v>0</v>
      </c>
      <c r="L18" s="26">
        <v>968.97770000000003</v>
      </c>
      <c r="M18" s="26">
        <v>1616.81</v>
      </c>
      <c r="N18" s="26">
        <v>2135.3020000000001</v>
      </c>
      <c r="O18" s="26">
        <v>3449.6610000000001</v>
      </c>
      <c r="P18" s="26">
        <v>2831.3760000000002</v>
      </c>
      <c r="Q18" s="26">
        <v>2796.0439999999999</v>
      </c>
      <c r="R18" s="26">
        <v>3115.0889999999999</v>
      </c>
      <c r="S18" s="26">
        <v>1891.2170000000001</v>
      </c>
      <c r="T18" s="26">
        <v>1041.672</v>
      </c>
      <c r="U18" s="26">
        <v>417.59230000000002</v>
      </c>
      <c r="V18" s="26">
        <v>1738.2860000000001</v>
      </c>
      <c r="W18" s="26">
        <v>2657.6930000000002</v>
      </c>
      <c r="X18" s="26">
        <v>3614.3490000000002</v>
      </c>
      <c r="Y18" s="26">
        <v>3952.6570000000002</v>
      </c>
      <c r="Z18" s="26">
        <v>4294.049</v>
      </c>
      <c r="AA18" s="26">
        <v>3774.585</v>
      </c>
      <c r="AB18" s="26">
        <v>3845.2069999999999</v>
      </c>
      <c r="AC18" s="26">
        <v>3849.5349999999999</v>
      </c>
      <c r="AD18" s="26">
        <v>3003.558</v>
      </c>
      <c r="AE18" s="62">
        <v>2364.7040000000002</v>
      </c>
    </row>
    <row r="19" spans="1:31" x14ac:dyDescent="0.3">
      <c r="A19" s="104" t="s">
        <v>22</v>
      </c>
      <c r="B19" s="61">
        <v>72.714659999999995</v>
      </c>
      <c r="C19" s="26">
        <v>258.69450000000001</v>
      </c>
      <c r="D19" s="26">
        <v>544.12070000000006</v>
      </c>
      <c r="E19" s="26">
        <v>708.21259999999995</v>
      </c>
      <c r="F19" s="26">
        <v>851.44159999999999</v>
      </c>
      <c r="G19" s="26">
        <v>651.1721</v>
      </c>
      <c r="H19" s="26">
        <v>588.24069999999995</v>
      </c>
      <c r="I19" s="26">
        <v>265.73230000000001</v>
      </c>
      <c r="J19" s="26">
        <v>62.899479999999997</v>
      </c>
      <c r="K19" s="26">
        <v>0</v>
      </c>
      <c r="L19" s="26">
        <v>772.58500000000004</v>
      </c>
      <c r="M19" s="26">
        <v>1045.241</v>
      </c>
      <c r="N19" s="26">
        <v>1526.518</v>
      </c>
      <c r="O19" s="26">
        <v>1647.366</v>
      </c>
      <c r="P19" s="26">
        <v>2593.645</v>
      </c>
      <c r="Q19" s="26">
        <v>2279.8980000000001</v>
      </c>
      <c r="R19" s="26">
        <v>2361.2739999999999</v>
      </c>
      <c r="S19" s="26">
        <v>1294.068</v>
      </c>
      <c r="T19" s="26">
        <v>652.09780000000001</v>
      </c>
      <c r="U19" s="26">
        <v>307.63780000000003</v>
      </c>
      <c r="V19" s="26">
        <v>1098.316</v>
      </c>
      <c r="W19" s="26">
        <v>1939.7239999999999</v>
      </c>
      <c r="X19" s="26">
        <v>2285.86</v>
      </c>
      <c r="Y19" s="26">
        <v>2866.5880000000002</v>
      </c>
      <c r="Z19" s="26">
        <v>2989.1619999999998</v>
      </c>
      <c r="AA19" s="26">
        <v>2810.7109999999998</v>
      </c>
      <c r="AB19" s="26">
        <v>3183.674</v>
      </c>
      <c r="AC19" s="26">
        <v>2760.4459999999999</v>
      </c>
      <c r="AD19" s="26">
        <v>1986.0889999999999</v>
      </c>
      <c r="AE19" s="62">
        <v>1394.2270000000001</v>
      </c>
    </row>
    <row r="20" spans="1:31" x14ac:dyDescent="0.3">
      <c r="A20" s="104" t="s">
        <v>23</v>
      </c>
      <c r="B20" s="61">
        <v>51.93412</v>
      </c>
      <c r="C20" s="26">
        <v>161.4777</v>
      </c>
      <c r="D20" s="26">
        <v>375.12459999999999</v>
      </c>
      <c r="E20" s="26">
        <v>448.01580000000001</v>
      </c>
      <c r="F20" s="26">
        <v>587.62980000000005</v>
      </c>
      <c r="G20" s="26">
        <v>464.1995</v>
      </c>
      <c r="H20" s="26">
        <v>428.68459999999999</v>
      </c>
      <c r="I20" s="26">
        <v>198.8244</v>
      </c>
      <c r="J20" s="26">
        <v>40.970179999999999</v>
      </c>
      <c r="K20" s="26">
        <v>0</v>
      </c>
      <c r="L20" s="26">
        <v>629.99599999999998</v>
      </c>
      <c r="M20" s="26">
        <v>797.28920000000005</v>
      </c>
      <c r="N20" s="26">
        <v>1120.633</v>
      </c>
      <c r="O20" s="26">
        <v>1185.6659999999999</v>
      </c>
      <c r="P20" s="26">
        <v>1585.461</v>
      </c>
      <c r="Q20" s="26">
        <v>1230.5060000000001</v>
      </c>
      <c r="R20" s="26">
        <v>1408.367</v>
      </c>
      <c r="S20" s="26">
        <v>915.70719999999994</v>
      </c>
      <c r="T20" s="26">
        <v>554.18690000000004</v>
      </c>
      <c r="U20" s="26">
        <v>217.5736</v>
      </c>
      <c r="V20" s="26">
        <v>795.79480000000001</v>
      </c>
      <c r="W20" s="26">
        <v>1166.0999999999999</v>
      </c>
      <c r="X20" s="26">
        <v>1746.3579999999999</v>
      </c>
      <c r="Y20" s="26">
        <v>1998.348</v>
      </c>
      <c r="Z20" s="26">
        <v>2623.7530000000002</v>
      </c>
      <c r="AA20" s="26">
        <v>2124.3119999999999</v>
      </c>
      <c r="AB20" s="26">
        <v>2038.184</v>
      </c>
      <c r="AC20" s="26">
        <v>1905.914</v>
      </c>
      <c r="AD20" s="26">
        <v>1895.3589999999999</v>
      </c>
      <c r="AE20" s="62">
        <v>1294.193</v>
      </c>
    </row>
    <row r="21" spans="1:31" x14ac:dyDescent="0.3">
      <c r="A21" s="104" t="s">
        <v>24</v>
      </c>
      <c r="B21" s="61">
        <v>34.548009999999998</v>
      </c>
      <c r="C21" s="26">
        <v>135.96190000000001</v>
      </c>
      <c r="D21" s="26">
        <v>250.6241</v>
      </c>
      <c r="E21" s="26">
        <v>373.81389999999999</v>
      </c>
      <c r="F21" s="26">
        <v>483.05459999999999</v>
      </c>
      <c r="G21" s="26">
        <v>437.58760000000001</v>
      </c>
      <c r="H21" s="26">
        <v>357.07639999999998</v>
      </c>
      <c r="I21" s="26">
        <v>119.1384</v>
      </c>
      <c r="J21" s="26">
        <v>37.976210000000002</v>
      </c>
      <c r="K21" s="26">
        <v>0</v>
      </c>
      <c r="L21" s="26">
        <v>404.71140000000003</v>
      </c>
      <c r="M21" s="26">
        <v>617.73739999999998</v>
      </c>
      <c r="N21" s="26">
        <v>846.18640000000005</v>
      </c>
      <c r="O21" s="26">
        <v>1014.715</v>
      </c>
      <c r="P21" s="26">
        <v>1099.038</v>
      </c>
      <c r="Q21" s="26">
        <v>1130.973</v>
      </c>
      <c r="R21" s="26">
        <v>993.8723</v>
      </c>
      <c r="S21" s="26">
        <v>753.85239999999999</v>
      </c>
      <c r="T21" s="26">
        <v>391.25209999999998</v>
      </c>
      <c r="U21" s="26">
        <v>190.0968</v>
      </c>
      <c r="V21" s="26">
        <v>555.99360000000001</v>
      </c>
      <c r="W21" s="26">
        <v>960.17870000000005</v>
      </c>
      <c r="X21" s="26">
        <v>1329.7819999999999</v>
      </c>
      <c r="Y21" s="26">
        <v>1618.3320000000001</v>
      </c>
      <c r="Z21" s="26">
        <v>1587.528</v>
      </c>
      <c r="AA21" s="26">
        <v>1640.953</v>
      </c>
      <c r="AB21" s="26">
        <v>1542.077</v>
      </c>
      <c r="AC21" s="26">
        <v>1227.48</v>
      </c>
      <c r="AD21" s="26">
        <v>1597.5340000000001</v>
      </c>
      <c r="AE21" s="62">
        <v>975.27269999999999</v>
      </c>
    </row>
    <row r="22" spans="1:31" x14ac:dyDescent="0.3">
      <c r="A22" s="104" t="s">
        <v>25</v>
      </c>
      <c r="B22" s="61">
        <v>26.10378</v>
      </c>
      <c r="C22" s="26">
        <v>104.28619999999999</v>
      </c>
      <c r="D22" s="26">
        <v>221.50110000000001</v>
      </c>
      <c r="E22" s="26">
        <v>326.71690000000001</v>
      </c>
      <c r="F22" s="26">
        <v>375.16250000000002</v>
      </c>
      <c r="G22" s="26">
        <v>386.33069999999998</v>
      </c>
      <c r="H22" s="26">
        <v>238.64609999999999</v>
      </c>
      <c r="I22" s="26">
        <v>136.45269999999999</v>
      </c>
      <c r="J22" s="26">
        <v>25.189019999999999</v>
      </c>
      <c r="K22" s="26">
        <v>0</v>
      </c>
      <c r="L22" s="26">
        <v>326.27609999999999</v>
      </c>
      <c r="M22" s="26">
        <v>530.61950000000002</v>
      </c>
      <c r="N22" s="26">
        <v>817.70939999999996</v>
      </c>
      <c r="O22" s="26">
        <v>1007.1950000000001</v>
      </c>
      <c r="P22" s="26">
        <v>1057.6099999999999</v>
      </c>
      <c r="Q22" s="26">
        <v>947.01120000000003</v>
      </c>
      <c r="R22" s="26">
        <v>1145.511</v>
      </c>
      <c r="S22" s="26">
        <v>588.3193</v>
      </c>
      <c r="T22" s="26">
        <v>362.22730000000001</v>
      </c>
      <c r="U22" s="26">
        <v>144.42259999999999</v>
      </c>
      <c r="V22" s="26">
        <v>493.06049999999999</v>
      </c>
      <c r="W22" s="26">
        <v>770.02909999999997</v>
      </c>
      <c r="X22" s="26">
        <v>1131.9880000000001</v>
      </c>
      <c r="Y22" s="26">
        <v>1571.0409999999999</v>
      </c>
      <c r="Z22" s="26">
        <v>1826.6610000000001</v>
      </c>
      <c r="AA22" s="26">
        <v>1657.6590000000001</v>
      </c>
      <c r="AB22" s="26">
        <v>1378.6210000000001</v>
      </c>
      <c r="AC22" s="26">
        <v>1093.1949999999999</v>
      </c>
      <c r="AD22" s="26">
        <v>1048.7529999999999</v>
      </c>
      <c r="AE22" s="62">
        <v>963.98910000000001</v>
      </c>
    </row>
    <row r="23" spans="1:31" x14ac:dyDescent="0.3">
      <c r="A23" s="104" t="s">
        <v>26</v>
      </c>
      <c r="B23" s="61">
        <v>28.32066</v>
      </c>
      <c r="C23" s="26">
        <v>111.2154</v>
      </c>
      <c r="D23" s="26">
        <v>291.69940000000003</v>
      </c>
      <c r="E23" s="26">
        <v>411.01139999999998</v>
      </c>
      <c r="F23" s="26">
        <v>373.81180000000001</v>
      </c>
      <c r="G23" s="26">
        <v>345.54930000000002</v>
      </c>
      <c r="H23" s="26">
        <v>282.92599999999999</v>
      </c>
      <c r="I23" s="26">
        <v>115.77500000000001</v>
      </c>
      <c r="J23" s="26">
        <v>27.667190000000002</v>
      </c>
      <c r="K23" s="26">
        <v>0</v>
      </c>
      <c r="L23" s="26">
        <v>362.17559999999997</v>
      </c>
      <c r="M23" s="26">
        <v>600.05229999999995</v>
      </c>
      <c r="N23" s="26">
        <v>854.32650000000001</v>
      </c>
      <c r="O23" s="26">
        <v>1086.1790000000001</v>
      </c>
      <c r="P23" s="26">
        <v>1151.798</v>
      </c>
      <c r="Q23" s="26">
        <v>1115.4179999999999</v>
      </c>
      <c r="R23" s="26">
        <v>972.79089999999997</v>
      </c>
      <c r="S23" s="26">
        <v>732.55780000000004</v>
      </c>
      <c r="T23" s="26">
        <v>451.06229999999999</v>
      </c>
      <c r="U23" s="26">
        <v>217.60380000000001</v>
      </c>
      <c r="V23" s="26">
        <v>675.10929999999996</v>
      </c>
      <c r="W23" s="26">
        <v>851.07039999999995</v>
      </c>
      <c r="X23" s="26">
        <v>1421.905</v>
      </c>
      <c r="Y23" s="26">
        <v>1772.29</v>
      </c>
      <c r="Z23" s="26">
        <v>1425.432</v>
      </c>
      <c r="AA23" s="26">
        <v>1665.2329999999999</v>
      </c>
      <c r="AB23" s="26">
        <v>1560.9739999999999</v>
      </c>
      <c r="AC23" s="26">
        <v>1241.252</v>
      </c>
      <c r="AD23" s="26">
        <v>1221.6300000000001</v>
      </c>
      <c r="AE23" s="62">
        <v>950.6694</v>
      </c>
    </row>
    <row r="24" spans="1:31" x14ac:dyDescent="0.3">
      <c r="A24" s="104" t="s">
        <v>27</v>
      </c>
      <c r="B24" s="61">
        <v>95.622579999999999</v>
      </c>
      <c r="C24" s="26">
        <v>335.5582</v>
      </c>
      <c r="D24" s="26">
        <v>672.1807</v>
      </c>
      <c r="E24" s="26">
        <v>967.61699999999996</v>
      </c>
      <c r="F24" s="26">
        <v>1101.9179999999999</v>
      </c>
      <c r="G24" s="26">
        <v>922.09050000000002</v>
      </c>
      <c r="H24" s="26">
        <v>654.20370000000003</v>
      </c>
      <c r="I24" s="26">
        <v>365.87139999999999</v>
      </c>
      <c r="J24" s="26">
        <v>77.759900000000002</v>
      </c>
      <c r="K24" s="26">
        <v>0</v>
      </c>
      <c r="L24" s="26">
        <v>1015.249</v>
      </c>
      <c r="M24" s="26">
        <v>1290.5740000000001</v>
      </c>
      <c r="N24" s="26">
        <v>2133.4070000000002</v>
      </c>
      <c r="O24" s="26">
        <v>2894.8009999999999</v>
      </c>
      <c r="P24" s="26">
        <v>3030.6559999999999</v>
      </c>
      <c r="Q24" s="26">
        <v>2724.9749999999999</v>
      </c>
      <c r="R24" s="26">
        <v>2531.3110000000001</v>
      </c>
      <c r="S24" s="26">
        <v>2057.7710000000002</v>
      </c>
      <c r="T24" s="26">
        <v>1141.633</v>
      </c>
      <c r="U24" s="26">
        <v>442.68740000000003</v>
      </c>
      <c r="V24" s="26">
        <v>1489.53</v>
      </c>
      <c r="W24" s="26">
        <v>2585.2939999999999</v>
      </c>
      <c r="X24" s="26">
        <v>3230.7950000000001</v>
      </c>
      <c r="Y24" s="26">
        <v>4127.3710000000001</v>
      </c>
      <c r="Z24" s="26">
        <v>3964.2269999999999</v>
      </c>
      <c r="AA24" s="26">
        <v>4028.2310000000002</v>
      </c>
      <c r="AB24" s="26">
        <v>3569.6750000000002</v>
      </c>
      <c r="AC24" s="26">
        <v>3501.1509999999998</v>
      </c>
      <c r="AD24" s="26">
        <v>2681.623</v>
      </c>
      <c r="AE24" s="62">
        <v>1958.508</v>
      </c>
    </row>
    <row r="25" spans="1:31" x14ac:dyDescent="0.3">
      <c r="A25" s="104" t="s">
        <v>28</v>
      </c>
      <c r="B25" s="61">
        <v>71.196719999999999</v>
      </c>
      <c r="C25" s="26">
        <v>260.17989999999998</v>
      </c>
      <c r="D25" s="26">
        <v>486.67700000000002</v>
      </c>
      <c r="E25" s="26">
        <v>691.32950000000005</v>
      </c>
      <c r="F25" s="26">
        <v>908.33029999999997</v>
      </c>
      <c r="G25" s="26">
        <v>585.72850000000005</v>
      </c>
      <c r="H25" s="26">
        <v>569.85879999999997</v>
      </c>
      <c r="I25" s="26">
        <v>291.82990000000001</v>
      </c>
      <c r="J25" s="26">
        <v>55.706099999999999</v>
      </c>
      <c r="K25" s="26">
        <v>0</v>
      </c>
      <c r="L25" s="26">
        <v>985.24959999999999</v>
      </c>
      <c r="M25" s="26">
        <v>1082.7940000000001</v>
      </c>
      <c r="N25" s="26">
        <v>1612.15</v>
      </c>
      <c r="O25" s="26">
        <v>2116.8870000000002</v>
      </c>
      <c r="P25" s="26">
        <v>2622.7669999999998</v>
      </c>
      <c r="Q25" s="26">
        <v>2179.6669999999999</v>
      </c>
      <c r="R25" s="26">
        <v>2428.3809999999999</v>
      </c>
      <c r="S25" s="26">
        <v>1129.354</v>
      </c>
      <c r="T25" s="26">
        <v>792.7885</v>
      </c>
      <c r="U25" s="26">
        <v>345.47460000000001</v>
      </c>
      <c r="V25" s="26">
        <v>1042.8420000000001</v>
      </c>
      <c r="W25" s="26">
        <v>1671.221</v>
      </c>
      <c r="X25" s="26">
        <v>2590.5039999999999</v>
      </c>
      <c r="Y25" s="26">
        <v>3567.2370000000001</v>
      </c>
      <c r="Z25" s="26">
        <v>3460.8519999999999</v>
      </c>
      <c r="AA25" s="26">
        <v>3177.348</v>
      </c>
      <c r="AB25" s="26">
        <v>2935.0929999999998</v>
      </c>
      <c r="AC25" s="26">
        <v>2532.3910000000001</v>
      </c>
      <c r="AD25" s="26">
        <v>2407.92</v>
      </c>
      <c r="AE25" s="62">
        <v>1708.4090000000001</v>
      </c>
    </row>
    <row r="26" spans="1:31" x14ac:dyDescent="0.3">
      <c r="A26" s="104" t="s">
        <v>29</v>
      </c>
      <c r="B26" s="61">
        <v>41.65063</v>
      </c>
      <c r="C26" s="26">
        <v>143.84739999999999</v>
      </c>
      <c r="D26" s="26">
        <v>301.71140000000003</v>
      </c>
      <c r="E26" s="26">
        <v>393.85480000000001</v>
      </c>
      <c r="F26" s="26">
        <v>415.93060000000003</v>
      </c>
      <c r="G26" s="26">
        <v>403.39870000000002</v>
      </c>
      <c r="H26" s="26">
        <v>307.98630000000003</v>
      </c>
      <c r="I26" s="26">
        <v>151.21109999999999</v>
      </c>
      <c r="J26" s="26">
        <v>36.762390000000003</v>
      </c>
      <c r="K26" s="26">
        <v>0</v>
      </c>
      <c r="L26" s="26">
        <v>454.36849999999998</v>
      </c>
      <c r="M26" s="26">
        <v>719.05970000000002</v>
      </c>
      <c r="N26" s="26">
        <v>1032.452</v>
      </c>
      <c r="O26" s="26">
        <v>1097.7919999999999</v>
      </c>
      <c r="P26" s="26">
        <v>1120.886</v>
      </c>
      <c r="Q26" s="26">
        <v>1291.011</v>
      </c>
      <c r="R26" s="26">
        <v>952.50160000000005</v>
      </c>
      <c r="S26" s="26">
        <v>912.04300000000001</v>
      </c>
      <c r="T26" s="26">
        <v>475.96609999999998</v>
      </c>
      <c r="U26" s="26">
        <v>242.81559999999999</v>
      </c>
      <c r="V26" s="26">
        <v>744.15890000000002</v>
      </c>
      <c r="W26" s="26">
        <v>1014.0890000000001</v>
      </c>
      <c r="X26" s="26">
        <v>1396.1289999999999</v>
      </c>
      <c r="Y26" s="26">
        <v>1750.461</v>
      </c>
      <c r="Z26" s="26">
        <v>1615.7260000000001</v>
      </c>
      <c r="AA26" s="26">
        <v>1997.086</v>
      </c>
      <c r="AB26" s="26">
        <v>1625.52</v>
      </c>
      <c r="AC26" s="26">
        <v>1549.9549999999999</v>
      </c>
      <c r="AD26" s="26">
        <v>1199.7439999999999</v>
      </c>
      <c r="AE26" s="62">
        <v>1111.3340000000001</v>
      </c>
    </row>
    <row r="27" spans="1:31" ht="14.4" thickBot="1" x14ac:dyDescent="0.35">
      <c r="A27" s="104" t="s">
        <v>30</v>
      </c>
      <c r="B27" s="63">
        <v>35.702640000000002</v>
      </c>
      <c r="C27" s="64">
        <v>156.8698</v>
      </c>
      <c r="D27" s="64">
        <v>301.75290000000001</v>
      </c>
      <c r="E27" s="64">
        <v>364.52260000000001</v>
      </c>
      <c r="F27" s="64">
        <v>476.73790000000002</v>
      </c>
      <c r="G27" s="64">
        <v>427.33269999999999</v>
      </c>
      <c r="H27" s="64">
        <v>299.08850000000001</v>
      </c>
      <c r="I27" s="64">
        <v>145.23259999999999</v>
      </c>
      <c r="J27" s="64">
        <v>38.437480000000001</v>
      </c>
      <c r="K27" s="64">
        <v>0</v>
      </c>
      <c r="L27" s="64">
        <v>452.2226</v>
      </c>
      <c r="M27" s="64">
        <v>690.30930000000001</v>
      </c>
      <c r="N27" s="64">
        <v>861.46109999999999</v>
      </c>
      <c r="O27" s="64">
        <v>1095.038</v>
      </c>
      <c r="P27" s="64">
        <v>1319.489</v>
      </c>
      <c r="Q27" s="64">
        <v>1265.0060000000001</v>
      </c>
      <c r="R27" s="64">
        <v>906.0838</v>
      </c>
      <c r="S27" s="64">
        <v>825.60310000000004</v>
      </c>
      <c r="T27" s="64">
        <v>478.61900000000003</v>
      </c>
      <c r="U27" s="64">
        <v>205.8981</v>
      </c>
      <c r="V27" s="64">
        <v>618.18489999999997</v>
      </c>
      <c r="W27" s="64">
        <v>909.90260000000001</v>
      </c>
      <c r="X27" s="64">
        <v>1437.723</v>
      </c>
      <c r="Y27" s="64">
        <v>1773.7460000000001</v>
      </c>
      <c r="Z27" s="64">
        <v>1855.3130000000001</v>
      </c>
      <c r="AA27" s="64">
        <v>1854.249</v>
      </c>
      <c r="AB27" s="64">
        <v>1608.873</v>
      </c>
      <c r="AC27" s="64">
        <v>1310.809</v>
      </c>
      <c r="AD27" s="64">
        <v>1234.855</v>
      </c>
      <c r="AE27" s="65">
        <v>908.15689999999995</v>
      </c>
    </row>
    <row r="28" spans="1:31" x14ac:dyDescent="0.3">
      <c r="B28" s="3">
        <f>COUNTIF(B3:B27,"&lt;500")</f>
        <v>25</v>
      </c>
      <c r="C28" s="3">
        <f t="shared" ref="C28:AE28" si="0">COUNTIF(C3:C27,"&lt;500")</f>
        <v>25</v>
      </c>
      <c r="D28" s="3">
        <f t="shared" si="0"/>
        <v>16</v>
      </c>
      <c r="E28" s="3">
        <f t="shared" si="0"/>
        <v>12</v>
      </c>
      <c r="F28" s="3">
        <f t="shared" si="0"/>
        <v>8</v>
      </c>
      <c r="G28" s="3">
        <f t="shared" si="0"/>
        <v>12</v>
      </c>
      <c r="H28" s="3">
        <f t="shared" si="0"/>
        <v>15</v>
      </c>
      <c r="I28" s="3">
        <f t="shared" si="0"/>
        <v>25</v>
      </c>
      <c r="J28" s="3">
        <f t="shared" si="0"/>
        <v>25</v>
      </c>
      <c r="K28" s="3">
        <f t="shared" si="0"/>
        <v>25</v>
      </c>
      <c r="L28" s="3">
        <f t="shared" si="0"/>
        <v>10</v>
      </c>
      <c r="M28" s="3">
        <f t="shared" si="0"/>
        <v>1</v>
      </c>
      <c r="N28" s="3">
        <f t="shared" si="0"/>
        <v>0</v>
      </c>
      <c r="O28" s="3">
        <f t="shared" si="0"/>
        <v>0</v>
      </c>
      <c r="P28" s="3">
        <f t="shared" si="0"/>
        <v>0</v>
      </c>
      <c r="Q28" s="3">
        <f t="shared" si="0"/>
        <v>0</v>
      </c>
      <c r="R28" s="3">
        <f t="shared" si="0"/>
        <v>0</v>
      </c>
      <c r="S28" s="3">
        <f t="shared" si="0"/>
        <v>0</v>
      </c>
      <c r="T28" s="3">
        <f t="shared" si="0"/>
        <v>9</v>
      </c>
      <c r="U28" s="3">
        <f t="shared" si="0"/>
        <v>24</v>
      </c>
      <c r="V28" s="3">
        <f t="shared" si="0"/>
        <v>1</v>
      </c>
      <c r="W28" s="3">
        <f t="shared" si="0"/>
        <v>0</v>
      </c>
      <c r="X28" s="3">
        <f t="shared" si="0"/>
        <v>0</v>
      </c>
      <c r="Y28" s="3">
        <f t="shared" si="0"/>
        <v>0</v>
      </c>
      <c r="Z28" s="3">
        <f t="shared" si="0"/>
        <v>0</v>
      </c>
      <c r="AA28" s="3">
        <f t="shared" si="0"/>
        <v>0</v>
      </c>
      <c r="AB28" s="3">
        <f t="shared" si="0"/>
        <v>0</v>
      </c>
      <c r="AC28" s="3">
        <f t="shared" si="0"/>
        <v>0</v>
      </c>
      <c r="AD28" s="3">
        <f t="shared" si="0"/>
        <v>0</v>
      </c>
      <c r="AE28" s="3">
        <f t="shared" si="0"/>
        <v>0</v>
      </c>
    </row>
    <row r="29" spans="1:31" ht="14.4" thickBot="1" x14ac:dyDescent="0.35"/>
    <row r="30" spans="1:31" ht="14.4" thickBot="1" x14ac:dyDescent="0.35">
      <c r="A30" s="122" t="s">
        <v>66</v>
      </c>
      <c r="B30" s="124" t="s">
        <v>62</v>
      </c>
      <c r="C30" s="125"/>
      <c r="D30" s="125"/>
      <c r="E30" s="125"/>
      <c r="F30" s="125"/>
      <c r="G30" s="125"/>
      <c r="H30" s="125"/>
      <c r="I30" s="125"/>
      <c r="J30" s="125"/>
      <c r="K30" s="126"/>
      <c r="L30" s="124" t="s">
        <v>63</v>
      </c>
      <c r="M30" s="125"/>
      <c r="N30" s="125"/>
      <c r="O30" s="125"/>
      <c r="P30" s="125"/>
      <c r="Q30" s="125"/>
      <c r="R30" s="125"/>
      <c r="S30" s="125"/>
      <c r="T30" s="125"/>
      <c r="U30" s="126"/>
      <c r="V30" s="124" t="s">
        <v>64</v>
      </c>
      <c r="W30" s="125"/>
      <c r="X30" s="125"/>
      <c r="Y30" s="125"/>
      <c r="Z30" s="125"/>
      <c r="AA30" s="125"/>
      <c r="AB30" s="125"/>
      <c r="AC30" s="125"/>
      <c r="AD30" s="125"/>
      <c r="AE30" s="126"/>
    </row>
    <row r="31" spans="1:31" ht="14.4" thickBot="1" x14ac:dyDescent="0.35">
      <c r="A31" s="123"/>
      <c r="B31" s="47">
        <v>8.3000000000000007</v>
      </c>
      <c r="C31" s="47">
        <v>9.3000000000000007</v>
      </c>
      <c r="D31" s="47">
        <v>10.3</v>
      </c>
      <c r="E31" s="47">
        <v>11.3</v>
      </c>
      <c r="F31" s="47">
        <v>12.3</v>
      </c>
      <c r="G31" s="47">
        <v>13.3</v>
      </c>
      <c r="H31" s="47">
        <v>14.3</v>
      </c>
      <c r="I31" s="47">
        <v>15.3</v>
      </c>
      <c r="J31" s="47">
        <v>16.3</v>
      </c>
      <c r="K31" s="48">
        <v>17.3</v>
      </c>
      <c r="L31" s="47">
        <v>8.3000000000000007</v>
      </c>
      <c r="M31" s="47">
        <v>9.3000000000000007</v>
      </c>
      <c r="N31" s="47">
        <v>10.3</v>
      </c>
      <c r="O31" s="47">
        <v>11.3</v>
      </c>
      <c r="P31" s="47">
        <v>12.3</v>
      </c>
      <c r="Q31" s="47">
        <v>13.3</v>
      </c>
      <c r="R31" s="47">
        <v>14.3</v>
      </c>
      <c r="S31" s="47">
        <v>15.3</v>
      </c>
      <c r="T31" s="47">
        <v>16.3</v>
      </c>
      <c r="U31" s="48">
        <v>17.3</v>
      </c>
      <c r="V31" s="48">
        <v>7.3</v>
      </c>
      <c r="W31" s="47">
        <v>8.3000000000000007</v>
      </c>
      <c r="X31" s="47">
        <v>9.3000000000000007</v>
      </c>
      <c r="Y31" s="47">
        <v>10.3</v>
      </c>
      <c r="Z31" s="47">
        <v>11.3</v>
      </c>
      <c r="AA31" s="47">
        <v>12.3</v>
      </c>
      <c r="AB31" s="47">
        <v>13.3</v>
      </c>
      <c r="AC31" s="47">
        <v>14.3</v>
      </c>
      <c r="AD31" s="47">
        <v>15.3</v>
      </c>
      <c r="AE31" s="48">
        <v>16.3</v>
      </c>
    </row>
    <row r="32" spans="1:31" x14ac:dyDescent="0.3">
      <c r="A32" s="92" t="s">
        <v>6</v>
      </c>
      <c r="B32" s="58">
        <v>30.40962</v>
      </c>
      <c r="C32" s="59">
        <v>99.601249999999993</v>
      </c>
      <c r="D32" s="59">
        <v>178.01990000000001</v>
      </c>
      <c r="E32" s="59">
        <v>122.3686</v>
      </c>
      <c r="F32" s="59">
        <v>160.52510000000001</v>
      </c>
      <c r="G32" s="59">
        <v>202.2422</v>
      </c>
      <c r="H32" s="59">
        <v>214.7576</v>
      </c>
      <c r="I32" s="59">
        <v>81.127489999999995</v>
      </c>
      <c r="J32" s="59">
        <v>18.849219999999999</v>
      </c>
      <c r="K32" s="59">
        <v>0</v>
      </c>
      <c r="L32" s="59">
        <v>226.4888</v>
      </c>
      <c r="M32" s="59">
        <v>364.45010000000002</v>
      </c>
      <c r="N32" s="59">
        <v>389.08280000000002</v>
      </c>
      <c r="O32" s="59">
        <v>480.5138</v>
      </c>
      <c r="P32" s="59">
        <v>561.64490000000001</v>
      </c>
      <c r="Q32" s="59">
        <v>556.80439999999999</v>
      </c>
      <c r="R32" s="59">
        <v>440.94</v>
      </c>
      <c r="S32" s="59">
        <v>383.23860000000002</v>
      </c>
      <c r="T32" s="59">
        <v>277.34309999999999</v>
      </c>
      <c r="U32" s="59">
        <v>74.327510000000004</v>
      </c>
      <c r="V32" s="59">
        <v>303.2516</v>
      </c>
      <c r="W32" s="59">
        <v>412.00380000000001</v>
      </c>
      <c r="X32" s="59">
        <v>659.89120000000003</v>
      </c>
      <c r="Y32" s="59">
        <v>979.13149999999996</v>
      </c>
      <c r="Z32" s="59">
        <v>800.73270000000002</v>
      </c>
      <c r="AA32" s="59">
        <v>985.98059999999998</v>
      </c>
      <c r="AB32" s="59">
        <v>1294.4259999999999</v>
      </c>
      <c r="AC32" s="59">
        <v>644.56020000000001</v>
      </c>
      <c r="AD32" s="59">
        <v>692.52089999999998</v>
      </c>
      <c r="AE32" s="60">
        <v>295.4658</v>
      </c>
    </row>
    <row r="33" spans="1:31" x14ac:dyDescent="0.3">
      <c r="A33" s="104" t="s">
        <v>7</v>
      </c>
      <c r="B33" s="61">
        <v>22.03913</v>
      </c>
      <c r="C33" s="26">
        <v>75.868859999999998</v>
      </c>
      <c r="D33" s="26">
        <v>168.57480000000001</v>
      </c>
      <c r="E33" s="26">
        <v>158.28569999999999</v>
      </c>
      <c r="F33" s="26">
        <v>201.86949999999999</v>
      </c>
      <c r="G33" s="26">
        <v>198.9915</v>
      </c>
      <c r="H33" s="26">
        <v>157.8526</v>
      </c>
      <c r="I33" s="26">
        <v>59.799300000000002</v>
      </c>
      <c r="J33" s="26">
        <v>21.8155</v>
      </c>
      <c r="K33" s="26">
        <v>0</v>
      </c>
      <c r="L33" s="26">
        <v>168.1507</v>
      </c>
      <c r="M33" s="26">
        <v>308.83019999999999</v>
      </c>
      <c r="N33" s="26">
        <v>375.24930000000001</v>
      </c>
      <c r="O33" s="26">
        <v>538.22950000000003</v>
      </c>
      <c r="P33" s="26">
        <v>489.74099999999999</v>
      </c>
      <c r="Q33" s="26">
        <v>556.42870000000005</v>
      </c>
      <c r="R33" s="26">
        <v>477.21609999999998</v>
      </c>
      <c r="S33" s="26">
        <v>312.2996</v>
      </c>
      <c r="T33" s="26">
        <v>201.89590000000001</v>
      </c>
      <c r="U33" s="26">
        <v>81.538210000000007</v>
      </c>
      <c r="V33" s="26">
        <v>257.01190000000003</v>
      </c>
      <c r="W33" s="26">
        <v>429.60379999999998</v>
      </c>
      <c r="X33" s="26">
        <v>545.74260000000004</v>
      </c>
      <c r="Y33" s="26">
        <v>746.53489999999999</v>
      </c>
      <c r="Z33" s="26">
        <v>1115.2529999999999</v>
      </c>
      <c r="AA33" s="26">
        <v>853.37950000000001</v>
      </c>
      <c r="AB33" s="26">
        <v>794.67849999999999</v>
      </c>
      <c r="AC33" s="26">
        <v>695.97199999999998</v>
      </c>
      <c r="AD33" s="26">
        <v>551.05520000000001</v>
      </c>
      <c r="AE33" s="62">
        <v>334.06270000000001</v>
      </c>
    </row>
    <row r="34" spans="1:31" x14ac:dyDescent="0.3">
      <c r="A34" s="104" t="s">
        <v>8</v>
      </c>
      <c r="B34" s="61">
        <v>26.99635</v>
      </c>
      <c r="C34" s="26">
        <v>110.93640000000001</v>
      </c>
      <c r="D34" s="26">
        <v>220.09899999999999</v>
      </c>
      <c r="E34" s="26">
        <v>168.70160000000001</v>
      </c>
      <c r="F34" s="26">
        <v>246.5317</v>
      </c>
      <c r="G34" s="26">
        <v>218.55279999999999</v>
      </c>
      <c r="H34" s="26">
        <v>163.28399999999999</v>
      </c>
      <c r="I34" s="26">
        <v>104.785</v>
      </c>
      <c r="J34" s="26">
        <v>20.03999</v>
      </c>
      <c r="K34" s="26">
        <v>0</v>
      </c>
      <c r="L34" s="26">
        <v>269.767</v>
      </c>
      <c r="M34" s="26">
        <v>461.57369999999997</v>
      </c>
      <c r="N34" s="26">
        <v>577.63930000000005</v>
      </c>
      <c r="O34" s="26">
        <v>484.40980000000002</v>
      </c>
      <c r="P34" s="26">
        <v>703.14649999999995</v>
      </c>
      <c r="Q34" s="26">
        <v>882.1028</v>
      </c>
      <c r="R34" s="26">
        <v>708.42819999999995</v>
      </c>
      <c r="S34" s="26">
        <v>351.61270000000002</v>
      </c>
      <c r="T34" s="26">
        <v>305.18389999999999</v>
      </c>
      <c r="U34" s="26">
        <v>118.45269999999999</v>
      </c>
      <c r="V34" s="26">
        <v>373.70699999999999</v>
      </c>
      <c r="W34" s="26">
        <v>573.81359999999995</v>
      </c>
      <c r="X34" s="26">
        <v>746.07569999999998</v>
      </c>
      <c r="Y34" s="26">
        <v>1146.886</v>
      </c>
      <c r="Z34" s="26">
        <v>1085.2819999999999</v>
      </c>
      <c r="AA34" s="26">
        <v>1147.269</v>
      </c>
      <c r="AB34" s="26">
        <v>1049.874</v>
      </c>
      <c r="AC34" s="26">
        <v>791.14400000000001</v>
      </c>
      <c r="AD34" s="26">
        <v>713.21410000000003</v>
      </c>
      <c r="AE34" s="62">
        <v>485.93090000000001</v>
      </c>
    </row>
    <row r="35" spans="1:31" x14ac:dyDescent="0.3">
      <c r="A35" s="104" t="s">
        <v>9</v>
      </c>
      <c r="B35" s="61">
        <v>39.850099999999998</v>
      </c>
      <c r="C35" s="26">
        <v>126.3669</v>
      </c>
      <c r="D35" s="26">
        <v>250.5215</v>
      </c>
      <c r="E35" s="26">
        <v>390.74860000000001</v>
      </c>
      <c r="F35" s="26">
        <v>311.00889999999998</v>
      </c>
      <c r="G35" s="26">
        <v>328.22710000000001</v>
      </c>
      <c r="H35" s="26">
        <v>236.06649999999999</v>
      </c>
      <c r="I35" s="26">
        <v>148.00360000000001</v>
      </c>
      <c r="J35" s="26">
        <v>39.19717</v>
      </c>
      <c r="K35" s="26">
        <v>0</v>
      </c>
      <c r="L35" s="26">
        <v>300.5025</v>
      </c>
      <c r="M35" s="26">
        <v>656.05319999999995</v>
      </c>
      <c r="N35" s="26">
        <v>988.54740000000004</v>
      </c>
      <c r="O35" s="26">
        <v>862.88969999999995</v>
      </c>
      <c r="P35" s="26">
        <v>1031.057</v>
      </c>
      <c r="Q35" s="26">
        <v>981.91290000000004</v>
      </c>
      <c r="R35" s="26">
        <v>913.36500000000001</v>
      </c>
      <c r="S35" s="26">
        <v>524.40890000000002</v>
      </c>
      <c r="T35" s="26">
        <v>416.39859999999999</v>
      </c>
      <c r="U35" s="26">
        <v>220.4879</v>
      </c>
      <c r="V35" s="26">
        <v>449.04939999999999</v>
      </c>
      <c r="W35" s="26">
        <v>652.43010000000004</v>
      </c>
      <c r="X35" s="26">
        <v>924.37879999999996</v>
      </c>
      <c r="Y35" s="26">
        <v>1347.8910000000001</v>
      </c>
      <c r="Z35" s="26">
        <v>1591.7660000000001</v>
      </c>
      <c r="AA35" s="26">
        <v>1425.1759999999999</v>
      </c>
      <c r="AB35" s="26">
        <v>1233.8720000000001</v>
      </c>
      <c r="AC35" s="26">
        <v>1047.6300000000001</v>
      </c>
      <c r="AD35" s="26">
        <v>1070.18</v>
      </c>
      <c r="AE35" s="62">
        <v>809.95799999999997</v>
      </c>
    </row>
    <row r="36" spans="1:31" x14ac:dyDescent="0.3">
      <c r="A36" s="104" t="s">
        <v>18</v>
      </c>
      <c r="B36" s="61">
        <v>41.548470000000002</v>
      </c>
      <c r="C36" s="26">
        <v>151.2731</v>
      </c>
      <c r="D36" s="26">
        <v>270.46449999999999</v>
      </c>
      <c r="E36" s="26">
        <v>446.44349999999997</v>
      </c>
      <c r="F36" s="26">
        <v>379.15789999999998</v>
      </c>
      <c r="G36" s="26">
        <v>451.74889999999999</v>
      </c>
      <c r="H36" s="26">
        <v>279.03120000000001</v>
      </c>
      <c r="I36" s="26">
        <v>174.476</v>
      </c>
      <c r="J36" s="26">
        <v>42.023400000000002</v>
      </c>
      <c r="K36" s="26">
        <v>0</v>
      </c>
      <c r="L36" s="26">
        <v>370.18979999999999</v>
      </c>
      <c r="M36" s="26">
        <v>627.63689999999997</v>
      </c>
      <c r="N36" s="26">
        <v>1101.5820000000001</v>
      </c>
      <c r="O36" s="26">
        <v>1143.0899999999999</v>
      </c>
      <c r="P36" s="26">
        <v>1097.942</v>
      </c>
      <c r="Q36" s="26">
        <v>1422.817</v>
      </c>
      <c r="R36" s="26">
        <v>867.72299999999996</v>
      </c>
      <c r="S36" s="26">
        <v>772.0394</v>
      </c>
      <c r="T36" s="26">
        <v>344.71269999999998</v>
      </c>
      <c r="U36" s="26">
        <v>182.24029999999999</v>
      </c>
      <c r="V36" s="26">
        <v>606.8981</v>
      </c>
      <c r="W36" s="26">
        <v>1085.6780000000001</v>
      </c>
      <c r="X36" s="26">
        <v>1267.3630000000001</v>
      </c>
      <c r="Y36" s="26">
        <v>1515.596</v>
      </c>
      <c r="Z36" s="26">
        <v>1991.0820000000001</v>
      </c>
      <c r="AA36" s="26">
        <v>1629.713</v>
      </c>
      <c r="AB36" s="26">
        <v>1732.6020000000001</v>
      </c>
      <c r="AC36" s="26">
        <v>1485.3150000000001</v>
      </c>
      <c r="AD36" s="26">
        <v>1048.115</v>
      </c>
      <c r="AE36" s="62">
        <v>872.56299999999999</v>
      </c>
    </row>
    <row r="37" spans="1:31" x14ac:dyDescent="0.3">
      <c r="A37" s="104" t="s">
        <v>10</v>
      </c>
      <c r="B37" s="61">
        <v>20.305810000000001</v>
      </c>
      <c r="C37" s="26">
        <v>87.115300000000005</v>
      </c>
      <c r="D37" s="26">
        <v>164.05160000000001</v>
      </c>
      <c r="E37" s="26">
        <v>192.26599999999999</v>
      </c>
      <c r="F37" s="26">
        <v>191.44739999999999</v>
      </c>
      <c r="G37" s="26">
        <v>224.3245</v>
      </c>
      <c r="H37" s="26">
        <v>154.55770000000001</v>
      </c>
      <c r="I37" s="26">
        <v>84.162959999999998</v>
      </c>
      <c r="J37" s="26">
        <v>21.750730000000001</v>
      </c>
      <c r="K37" s="26">
        <v>0</v>
      </c>
      <c r="L37" s="26">
        <v>236.20869999999999</v>
      </c>
      <c r="M37" s="26">
        <v>397.33760000000001</v>
      </c>
      <c r="N37" s="26">
        <v>488.14139999999998</v>
      </c>
      <c r="O37" s="26">
        <v>501.91789999999997</v>
      </c>
      <c r="P37" s="26">
        <v>553.90560000000005</v>
      </c>
      <c r="Q37" s="26">
        <v>636.7491</v>
      </c>
      <c r="R37" s="26">
        <v>535.07320000000004</v>
      </c>
      <c r="S37" s="26">
        <v>400.97199999999998</v>
      </c>
      <c r="T37" s="26">
        <v>269.09559999999999</v>
      </c>
      <c r="U37" s="26">
        <v>99.066249999999997</v>
      </c>
      <c r="V37" s="26">
        <v>244.00139999999999</v>
      </c>
      <c r="W37" s="26">
        <v>434.0419</v>
      </c>
      <c r="X37" s="26">
        <v>608.5788</v>
      </c>
      <c r="Y37" s="26">
        <v>1002.12</v>
      </c>
      <c r="Z37" s="26">
        <v>926.33540000000005</v>
      </c>
      <c r="AA37" s="26">
        <v>1131.9580000000001</v>
      </c>
      <c r="AB37" s="26">
        <v>768.27</v>
      </c>
      <c r="AC37" s="26">
        <v>763.06849999999997</v>
      </c>
      <c r="AD37" s="26">
        <v>722.82090000000005</v>
      </c>
      <c r="AE37" s="62">
        <v>539.66030000000001</v>
      </c>
    </row>
    <row r="38" spans="1:31" x14ac:dyDescent="0.3">
      <c r="A38" s="104" t="s">
        <v>11</v>
      </c>
      <c r="B38" s="61">
        <v>27.669910000000002</v>
      </c>
      <c r="C38" s="26">
        <v>109.1129</v>
      </c>
      <c r="D38" s="26">
        <v>192.5334</v>
      </c>
      <c r="E38" s="26">
        <v>224.19069999999999</v>
      </c>
      <c r="F38" s="26">
        <v>227.54169999999999</v>
      </c>
      <c r="G38" s="26">
        <v>246.54150000000001</v>
      </c>
      <c r="H38" s="26">
        <v>194.49610000000001</v>
      </c>
      <c r="I38" s="26">
        <v>84.311319999999995</v>
      </c>
      <c r="J38" s="26">
        <v>27.20336</v>
      </c>
      <c r="K38" s="26">
        <v>0</v>
      </c>
      <c r="L38" s="26">
        <v>236.994</v>
      </c>
      <c r="M38" s="26">
        <v>438.68579999999997</v>
      </c>
      <c r="N38" s="26">
        <v>537.97720000000004</v>
      </c>
      <c r="O38" s="26">
        <v>486.78390000000002</v>
      </c>
      <c r="P38" s="26">
        <v>719.8451</v>
      </c>
      <c r="Q38" s="26">
        <v>707.61069999999995</v>
      </c>
      <c r="R38" s="26">
        <v>499.88279999999997</v>
      </c>
      <c r="S38" s="26">
        <v>465.04660000000001</v>
      </c>
      <c r="T38" s="26">
        <v>285.50639999999999</v>
      </c>
      <c r="U38" s="26">
        <v>107.95529999999999</v>
      </c>
      <c r="V38" s="26">
        <v>371.45620000000002</v>
      </c>
      <c r="W38" s="26">
        <v>570.3184</v>
      </c>
      <c r="X38" s="26">
        <v>797.21439999999996</v>
      </c>
      <c r="Y38" s="26">
        <v>855.69870000000003</v>
      </c>
      <c r="Z38" s="26">
        <v>1102.4929999999999</v>
      </c>
      <c r="AA38" s="26">
        <v>900.93100000000004</v>
      </c>
      <c r="AB38" s="26">
        <v>1170.027</v>
      </c>
      <c r="AC38" s="26">
        <v>808.45039999999995</v>
      </c>
      <c r="AD38" s="26">
        <v>741.8596</v>
      </c>
      <c r="AE38" s="62">
        <v>582.1848</v>
      </c>
    </row>
    <row r="39" spans="1:31" x14ac:dyDescent="0.3">
      <c r="A39" s="104" t="s">
        <v>12</v>
      </c>
      <c r="B39" s="61">
        <v>53.033209999999997</v>
      </c>
      <c r="C39" s="26">
        <v>188.87799999999999</v>
      </c>
      <c r="D39" s="26">
        <v>266.17039999999997</v>
      </c>
      <c r="E39" s="26">
        <v>364.59429999999998</v>
      </c>
      <c r="F39" s="26">
        <v>416.67540000000002</v>
      </c>
      <c r="G39" s="26">
        <v>374.80630000000002</v>
      </c>
      <c r="H39" s="26">
        <v>335.48259999999999</v>
      </c>
      <c r="I39" s="26">
        <v>165.0051</v>
      </c>
      <c r="J39" s="26">
        <v>48.473080000000003</v>
      </c>
      <c r="K39" s="26">
        <v>0</v>
      </c>
      <c r="L39" s="26">
        <v>360.16649999999998</v>
      </c>
      <c r="M39" s="26">
        <v>590.92160000000001</v>
      </c>
      <c r="N39" s="26">
        <v>1188.5060000000001</v>
      </c>
      <c r="O39" s="26">
        <v>1211.4929999999999</v>
      </c>
      <c r="P39" s="26">
        <v>982.81200000000001</v>
      </c>
      <c r="Q39" s="26">
        <v>1349.9169999999999</v>
      </c>
      <c r="R39" s="26">
        <v>1017.659</v>
      </c>
      <c r="S39" s="26">
        <v>528.79650000000004</v>
      </c>
      <c r="T39" s="26">
        <v>487.44659999999999</v>
      </c>
      <c r="U39" s="26">
        <v>217.4348</v>
      </c>
      <c r="V39" s="26">
        <v>573.83040000000005</v>
      </c>
      <c r="W39" s="26">
        <v>1314.173</v>
      </c>
      <c r="X39" s="26">
        <v>1457.845</v>
      </c>
      <c r="Y39" s="26">
        <v>1722.893</v>
      </c>
      <c r="Z39" s="26">
        <v>1695.3420000000001</v>
      </c>
      <c r="AA39" s="26">
        <v>1718.444</v>
      </c>
      <c r="AB39" s="26">
        <v>1787.5609999999999</v>
      </c>
      <c r="AC39" s="26">
        <v>1652.1010000000001</v>
      </c>
      <c r="AD39" s="26">
        <v>1210.5550000000001</v>
      </c>
      <c r="AE39" s="62">
        <v>871.54819999999995</v>
      </c>
    </row>
    <row r="40" spans="1:31" x14ac:dyDescent="0.3">
      <c r="A40" s="104" t="s">
        <v>13</v>
      </c>
      <c r="B40" s="61">
        <v>31.096779999999999</v>
      </c>
      <c r="C40" s="26">
        <v>176.91200000000001</v>
      </c>
      <c r="D40" s="26">
        <v>246.33150000000001</v>
      </c>
      <c r="E40" s="26">
        <v>364.47410000000002</v>
      </c>
      <c r="F40" s="26">
        <v>400.16019999999997</v>
      </c>
      <c r="G40" s="26">
        <v>402.62729999999999</v>
      </c>
      <c r="H40" s="26">
        <v>273.0797</v>
      </c>
      <c r="I40" s="26">
        <v>168.03989999999999</v>
      </c>
      <c r="J40" s="26">
        <v>37.63138</v>
      </c>
      <c r="K40" s="26">
        <v>0</v>
      </c>
      <c r="L40" s="26">
        <v>392.07369999999997</v>
      </c>
      <c r="M40" s="26">
        <v>579.32539999999995</v>
      </c>
      <c r="N40" s="26">
        <v>1044.2</v>
      </c>
      <c r="O40" s="26">
        <v>1088.3599999999999</v>
      </c>
      <c r="P40" s="26">
        <v>942.85619999999994</v>
      </c>
      <c r="Q40" s="26">
        <v>1289.2629999999999</v>
      </c>
      <c r="R40" s="26">
        <v>869.43230000000005</v>
      </c>
      <c r="S40" s="26">
        <v>668.30330000000004</v>
      </c>
      <c r="T40" s="26">
        <v>420.04559999999998</v>
      </c>
      <c r="U40" s="26">
        <v>174.28399999999999</v>
      </c>
      <c r="V40" s="26">
        <v>540.88750000000005</v>
      </c>
      <c r="W40" s="26">
        <v>819.80889999999999</v>
      </c>
      <c r="X40" s="26">
        <v>1038.624</v>
      </c>
      <c r="Y40" s="26">
        <v>1682.2840000000001</v>
      </c>
      <c r="Z40" s="26">
        <v>1813.7139999999999</v>
      </c>
      <c r="AA40" s="26">
        <v>1658.759</v>
      </c>
      <c r="AB40" s="26">
        <v>1712.279</v>
      </c>
      <c r="AC40" s="26">
        <v>1458.711</v>
      </c>
      <c r="AD40" s="26">
        <v>1079.117</v>
      </c>
      <c r="AE40" s="62">
        <v>700.25059999999996</v>
      </c>
    </row>
    <row r="41" spans="1:31" x14ac:dyDescent="0.3">
      <c r="A41" s="104" t="s">
        <v>19</v>
      </c>
      <c r="B41" s="61">
        <v>37.268630000000002</v>
      </c>
      <c r="C41" s="26">
        <v>132.0076</v>
      </c>
      <c r="D41" s="26">
        <v>236.03059999999999</v>
      </c>
      <c r="E41" s="26">
        <v>245.71539999999999</v>
      </c>
      <c r="F41" s="26">
        <v>330.8578</v>
      </c>
      <c r="G41" s="26">
        <v>292.47129999999999</v>
      </c>
      <c r="H41" s="26">
        <v>283.46159999999998</v>
      </c>
      <c r="I41" s="26">
        <v>131.2697</v>
      </c>
      <c r="J41" s="26">
        <v>38.613799999999998</v>
      </c>
      <c r="K41" s="26">
        <v>0</v>
      </c>
      <c r="L41" s="26">
        <v>263.1463</v>
      </c>
      <c r="M41" s="26">
        <v>583.59230000000002</v>
      </c>
      <c r="N41" s="26">
        <v>789.51049999999998</v>
      </c>
      <c r="O41" s="26">
        <v>826.68679999999995</v>
      </c>
      <c r="P41" s="26">
        <v>843.92769999999996</v>
      </c>
      <c r="Q41" s="26">
        <v>1162.4670000000001</v>
      </c>
      <c r="R41" s="26">
        <v>691.5086</v>
      </c>
      <c r="S41" s="26">
        <v>606.42409999999995</v>
      </c>
      <c r="T41" s="26">
        <v>374.36619999999999</v>
      </c>
      <c r="U41" s="26">
        <v>119.0689</v>
      </c>
      <c r="V41" s="26">
        <v>509.5369</v>
      </c>
      <c r="W41" s="26">
        <v>899.46569999999997</v>
      </c>
      <c r="X41" s="26">
        <v>1042.0070000000001</v>
      </c>
      <c r="Y41" s="26">
        <v>1646.8920000000001</v>
      </c>
      <c r="Z41" s="26">
        <v>1281.078</v>
      </c>
      <c r="AA41" s="26">
        <v>1346.498</v>
      </c>
      <c r="AB41" s="26">
        <v>1159.617</v>
      </c>
      <c r="AC41" s="26">
        <v>1359.6089999999999</v>
      </c>
      <c r="AD41" s="26">
        <v>1074.3889999999999</v>
      </c>
      <c r="AE41" s="62">
        <v>559.49800000000005</v>
      </c>
    </row>
    <row r="42" spans="1:31" x14ac:dyDescent="0.3">
      <c r="A42" s="104" t="s">
        <v>14</v>
      </c>
      <c r="B42" s="61">
        <v>35.049219999999998</v>
      </c>
      <c r="C42" s="26">
        <v>119.8571</v>
      </c>
      <c r="D42" s="26">
        <v>306.26510000000002</v>
      </c>
      <c r="E42" s="26">
        <v>361.55529999999999</v>
      </c>
      <c r="F42" s="26">
        <v>325.65679999999998</v>
      </c>
      <c r="G42" s="26">
        <v>414.71969999999999</v>
      </c>
      <c r="H42" s="26">
        <v>330.3501</v>
      </c>
      <c r="I42" s="26">
        <v>134.0111</v>
      </c>
      <c r="J42" s="26">
        <v>30.437100000000001</v>
      </c>
      <c r="K42" s="26">
        <v>0</v>
      </c>
      <c r="L42" s="26">
        <v>377.38510000000002</v>
      </c>
      <c r="M42" s="26">
        <v>603.44569999999999</v>
      </c>
      <c r="N42" s="26">
        <v>952.69069999999999</v>
      </c>
      <c r="O42" s="26">
        <v>1091.48</v>
      </c>
      <c r="P42" s="26">
        <v>1141.8510000000001</v>
      </c>
      <c r="Q42" s="26">
        <v>1103.998</v>
      </c>
      <c r="R42" s="26">
        <v>788.28420000000006</v>
      </c>
      <c r="S42" s="26">
        <v>548.33920000000001</v>
      </c>
      <c r="T42" s="26">
        <v>369.79669999999999</v>
      </c>
      <c r="U42" s="26">
        <v>179.53980000000001</v>
      </c>
      <c r="V42" s="26">
        <v>547.36210000000005</v>
      </c>
      <c r="W42" s="26">
        <v>943.95029999999997</v>
      </c>
      <c r="X42" s="26">
        <v>1224.7619999999999</v>
      </c>
      <c r="Y42" s="26">
        <v>1633.1669999999999</v>
      </c>
      <c r="Z42" s="26">
        <v>1799.559</v>
      </c>
      <c r="AA42" s="26">
        <v>1429.5139999999999</v>
      </c>
      <c r="AB42" s="26">
        <v>1832.0540000000001</v>
      </c>
      <c r="AC42" s="26">
        <v>1173.4670000000001</v>
      </c>
      <c r="AD42" s="26">
        <v>1256.444</v>
      </c>
      <c r="AE42" s="62">
        <v>824.62760000000003</v>
      </c>
    </row>
    <row r="43" spans="1:31" x14ac:dyDescent="0.3">
      <c r="A43" s="104" t="s">
        <v>15</v>
      </c>
      <c r="B43" s="61">
        <v>33.110439999999997</v>
      </c>
      <c r="C43" s="26">
        <v>108.2007</v>
      </c>
      <c r="D43" s="26">
        <v>211.7741</v>
      </c>
      <c r="E43" s="26">
        <v>191.24430000000001</v>
      </c>
      <c r="F43" s="26">
        <v>234.34379999999999</v>
      </c>
      <c r="G43" s="26">
        <v>248.0899</v>
      </c>
      <c r="H43" s="26">
        <v>243.09309999999999</v>
      </c>
      <c r="I43" s="26">
        <v>119.5652</v>
      </c>
      <c r="J43" s="26">
        <v>29.73677</v>
      </c>
      <c r="K43" s="26">
        <v>0</v>
      </c>
      <c r="L43" s="26">
        <v>272.85610000000003</v>
      </c>
      <c r="M43" s="26">
        <v>513.38930000000005</v>
      </c>
      <c r="N43" s="26">
        <v>691.41279999999995</v>
      </c>
      <c r="O43" s="26">
        <v>692.6232</v>
      </c>
      <c r="P43" s="26">
        <v>961.55439999999999</v>
      </c>
      <c r="Q43" s="26">
        <v>1210.317</v>
      </c>
      <c r="R43" s="26">
        <v>692.96789999999999</v>
      </c>
      <c r="S43" s="26">
        <v>442.33150000000001</v>
      </c>
      <c r="T43" s="26">
        <v>357.72379999999998</v>
      </c>
      <c r="U43" s="26">
        <v>107.3905</v>
      </c>
      <c r="V43" s="26">
        <v>501.9008</v>
      </c>
      <c r="W43" s="26">
        <v>456.59789999999998</v>
      </c>
      <c r="X43" s="26">
        <v>992.82759999999996</v>
      </c>
      <c r="Y43" s="26">
        <v>1118.213</v>
      </c>
      <c r="Z43" s="26">
        <v>1376.0519999999999</v>
      </c>
      <c r="AA43" s="26">
        <v>1225.7829999999999</v>
      </c>
      <c r="AB43" s="26">
        <v>1061.625</v>
      </c>
      <c r="AC43" s="26">
        <v>965.65800000000002</v>
      </c>
      <c r="AD43" s="26">
        <v>848.8931</v>
      </c>
      <c r="AE43" s="62">
        <v>509.84800000000001</v>
      </c>
    </row>
    <row r="44" spans="1:31" x14ac:dyDescent="0.3">
      <c r="A44" s="104" t="s">
        <v>16</v>
      </c>
      <c r="B44" s="61">
        <v>32.158270000000002</v>
      </c>
      <c r="C44" s="26">
        <v>121.6063</v>
      </c>
      <c r="D44" s="26">
        <v>236.8664</v>
      </c>
      <c r="E44" s="26">
        <v>229.3794</v>
      </c>
      <c r="F44" s="26">
        <v>277.51389999999998</v>
      </c>
      <c r="G44" s="26">
        <v>204.83789999999999</v>
      </c>
      <c r="H44" s="26">
        <v>260.24040000000002</v>
      </c>
      <c r="I44" s="26">
        <v>101.9423</v>
      </c>
      <c r="J44" s="26">
        <v>24.639199999999999</v>
      </c>
      <c r="K44" s="26">
        <v>0</v>
      </c>
      <c r="L44" s="26">
        <v>302.33080000000001</v>
      </c>
      <c r="M44" s="26">
        <v>408.38920000000002</v>
      </c>
      <c r="N44" s="26">
        <v>770.19809999999995</v>
      </c>
      <c r="O44" s="26">
        <v>664.15920000000006</v>
      </c>
      <c r="P44" s="26">
        <v>817.51229999999998</v>
      </c>
      <c r="Q44" s="26">
        <v>994.96199999999999</v>
      </c>
      <c r="R44" s="26">
        <v>810.21849999999995</v>
      </c>
      <c r="S44" s="26">
        <v>356.76979999999998</v>
      </c>
      <c r="T44" s="26">
        <v>409.88900000000001</v>
      </c>
      <c r="U44" s="26">
        <v>126.5578</v>
      </c>
      <c r="V44" s="26">
        <v>537.64030000000002</v>
      </c>
      <c r="W44" s="26">
        <v>696.51729999999998</v>
      </c>
      <c r="X44" s="26">
        <v>1078.1110000000001</v>
      </c>
      <c r="Y44" s="26">
        <v>1071.4939999999999</v>
      </c>
      <c r="Z44" s="26">
        <v>1227.348</v>
      </c>
      <c r="AA44" s="26">
        <v>1472.1980000000001</v>
      </c>
      <c r="AB44" s="26">
        <v>1483.8050000000001</v>
      </c>
      <c r="AC44" s="26">
        <v>871.29750000000001</v>
      </c>
      <c r="AD44" s="26">
        <v>804.45519999999999</v>
      </c>
      <c r="AE44" s="62">
        <v>560.18979999999999</v>
      </c>
    </row>
    <row r="45" spans="1:31" x14ac:dyDescent="0.3">
      <c r="A45" s="104" t="s">
        <v>17</v>
      </c>
      <c r="B45" s="61">
        <v>35.306690000000003</v>
      </c>
      <c r="C45" s="26">
        <v>160.0966</v>
      </c>
      <c r="D45" s="26">
        <v>279.69040000000001</v>
      </c>
      <c r="E45" s="26">
        <v>314.93</v>
      </c>
      <c r="F45" s="26">
        <v>362.97449999999998</v>
      </c>
      <c r="G45" s="26">
        <v>337.33300000000003</v>
      </c>
      <c r="H45" s="26">
        <v>252.9273</v>
      </c>
      <c r="I45" s="26">
        <v>162.2604</v>
      </c>
      <c r="J45" s="26">
        <v>32.603140000000003</v>
      </c>
      <c r="K45" s="26">
        <v>0</v>
      </c>
      <c r="L45" s="26">
        <v>391.72179999999997</v>
      </c>
      <c r="M45" s="26">
        <v>536.34230000000002</v>
      </c>
      <c r="N45" s="26">
        <v>799.38760000000002</v>
      </c>
      <c r="O45" s="26">
        <v>920.4597</v>
      </c>
      <c r="P45" s="26">
        <v>817.08699999999999</v>
      </c>
      <c r="Q45" s="26">
        <v>1008.908</v>
      </c>
      <c r="R45" s="26">
        <v>864.57529999999997</v>
      </c>
      <c r="S45" s="26">
        <v>565.51089999999999</v>
      </c>
      <c r="T45" s="26">
        <v>407.77530000000002</v>
      </c>
      <c r="U45" s="26">
        <v>189.15170000000001</v>
      </c>
      <c r="V45" s="26">
        <v>539.77390000000003</v>
      </c>
      <c r="W45" s="26">
        <v>731.73569999999995</v>
      </c>
      <c r="X45" s="26">
        <v>1011.215</v>
      </c>
      <c r="Y45" s="26">
        <v>1357.8579999999999</v>
      </c>
      <c r="Z45" s="26">
        <v>1642.345</v>
      </c>
      <c r="AA45" s="26">
        <v>1274.6410000000001</v>
      </c>
      <c r="AB45" s="26">
        <v>1425.837</v>
      </c>
      <c r="AC45" s="26">
        <v>1003.338</v>
      </c>
      <c r="AD45" s="26">
        <v>1122.229</v>
      </c>
      <c r="AE45" s="62">
        <v>1059.3230000000001</v>
      </c>
    </row>
    <row r="46" spans="1:31" x14ac:dyDescent="0.3">
      <c r="A46" s="104" t="s">
        <v>20</v>
      </c>
      <c r="B46" s="61">
        <v>26.739619999999999</v>
      </c>
      <c r="C46" s="26">
        <v>119.8647</v>
      </c>
      <c r="D46" s="26">
        <v>176.73339999999999</v>
      </c>
      <c r="E46" s="26">
        <v>174.44200000000001</v>
      </c>
      <c r="F46" s="26">
        <v>160.75710000000001</v>
      </c>
      <c r="G46" s="26">
        <v>219.0352</v>
      </c>
      <c r="H46" s="26">
        <v>211.5926</v>
      </c>
      <c r="I46" s="26">
        <v>100.7075</v>
      </c>
      <c r="J46" s="26">
        <v>27.67455</v>
      </c>
      <c r="K46" s="26">
        <v>0</v>
      </c>
      <c r="L46" s="26">
        <v>217.5958</v>
      </c>
      <c r="M46" s="26">
        <v>415.26130000000001</v>
      </c>
      <c r="N46" s="26">
        <v>584.15049999999997</v>
      </c>
      <c r="O46" s="26">
        <v>580.6617</v>
      </c>
      <c r="P46" s="26">
        <v>621.88689999999997</v>
      </c>
      <c r="Q46" s="26">
        <v>673.80719999999997</v>
      </c>
      <c r="R46" s="26">
        <v>490.46850000000001</v>
      </c>
      <c r="S46" s="26">
        <v>435.77409999999998</v>
      </c>
      <c r="T46" s="26">
        <v>259.6053</v>
      </c>
      <c r="U46" s="26">
        <v>125.3545</v>
      </c>
      <c r="V46" s="26">
        <v>381.14710000000002</v>
      </c>
      <c r="W46" s="26">
        <v>774.85249999999996</v>
      </c>
      <c r="X46" s="26">
        <v>715.96439999999996</v>
      </c>
      <c r="Y46" s="26">
        <v>1079.989</v>
      </c>
      <c r="Z46" s="26">
        <v>1266.4179999999999</v>
      </c>
      <c r="AA46" s="26">
        <v>1444.8979999999999</v>
      </c>
      <c r="AB46" s="26">
        <v>1240.9749999999999</v>
      </c>
      <c r="AC46" s="26">
        <v>804.23050000000001</v>
      </c>
      <c r="AD46" s="26">
        <v>815.01949999999999</v>
      </c>
      <c r="AE46" s="62">
        <v>469.47469999999998</v>
      </c>
    </row>
    <row r="47" spans="1:31" x14ac:dyDescent="0.3">
      <c r="A47" s="104" t="s">
        <v>21</v>
      </c>
      <c r="B47" s="61">
        <v>68.521129999999999</v>
      </c>
      <c r="C47" s="26">
        <v>228.89959999999999</v>
      </c>
      <c r="D47" s="26">
        <v>401.24680000000001</v>
      </c>
      <c r="E47" s="26">
        <v>540.16459999999995</v>
      </c>
      <c r="F47" s="26">
        <v>461.37270000000001</v>
      </c>
      <c r="G47" s="26">
        <v>571.82590000000005</v>
      </c>
      <c r="H47" s="26">
        <v>469.26400000000001</v>
      </c>
      <c r="I47" s="26">
        <v>254.51949999999999</v>
      </c>
      <c r="J47" s="26">
        <v>65.015240000000006</v>
      </c>
      <c r="K47" s="26">
        <v>0</v>
      </c>
      <c r="L47" s="26">
        <v>439.92020000000002</v>
      </c>
      <c r="M47" s="26">
        <v>801.28719999999998</v>
      </c>
      <c r="N47" s="26">
        <v>1323.2360000000001</v>
      </c>
      <c r="O47" s="26">
        <v>1516.2860000000001</v>
      </c>
      <c r="P47" s="26">
        <v>1276.6669999999999</v>
      </c>
      <c r="Q47" s="26">
        <v>1471.28</v>
      </c>
      <c r="R47" s="26">
        <v>1268.7470000000001</v>
      </c>
      <c r="S47" s="26">
        <v>888.15750000000003</v>
      </c>
      <c r="T47" s="26">
        <v>788.98839999999996</v>
      </c>
      <c r="U47" s="26">
        <v>302.24119999999999</v>
      </c>
      <c r="V47" s="26">
        <v>796.30719999999997</v>
      </c>
      <c r="W47" s="26">
        <v>1505.646</v>
      </c>
      <c r="X47" s="26">
        <v>1927.894</v>
      </c>
      <c r="Y47" s="26">
        <v>2378.87</v>
      </c>
      <c r="Z47" s="26">
        <v>2031.991</v>
      </c>
      <c r="AA47" s="26">
        <v>2319.7800000000002</v>
      </c>
      <c r="AB47" s="26">
        <v>2922.549</v>
      </c>
      <c r="AC47" s="26">
        <v>1649.7139999999999</v>
      </c>
      <c r="AD47" s="26">
        <v>2093.4989999999998</v>
      </c>
      <c r="AE47" s="62">
        <v>1450.7929999999999</v>
      </c>
    </row>
    <row r="48" spans="1:31" x14ac:dyDescent="0.3">
      <c r="A48" s="104" t="s">
        <v>22</v>
      </c>
      <c r="B48" s="61">
        <v>55.630719999999997</v>
      </c>
      <c r="C48" s="26">
        <v>205.63239999999999</v>
      </c>
      <c r="D48" s="26">
        <v>289.4871</v>
      </c>
      <c r="E48" s="26">
        <v>391.49700000000001</v>
      </c>
      <c r="F48" s="26">
        <v>378.24270000000001</v>
      </c>
      <c r="G48" s="26">
        <v>403.31689999999998</v>
      </c>
      <c r="H48" s="26">
        <v>356.69060000000002</v>
      </c>
      <c r="I48" s="26">
        <v>181.36609999999999</v>
      </c>
      <c r="J48" s="26">
        <v>42.178530000000002</v>
      </c>
      <c r="K48" s="26">
        <v>0</v>
      </c>
      <c r="L48" s="26">
        <v>384.00240000000002</v>
      </c>
      <c r="M48" s="26">
        <v>660.48620000000005</v>
      </c>
      <c r="N48" s="26">
        <v>1077.604</v>
      </c>
      <c r="O48" s="26">
        <v>1268.2809999999999</v>
      </c>
      <c r="P48" s="26">
        <v>1298.1949999999999</v>
      </c>
      <c r="Q48" s="26">
        <v>1149.3900000000001</v>
      </c>
      <c r="R48" s="26">
        <v>797.87969999999996</v>
      </c>
      <c r="S48" s="26">
        <v>769.02930000000003</v>
      </c>
      <c r="T48" s="26">
        <v>457.85300000000001</v>
      </c>
      <c r="U48" s="26">
        <v>192.89830000000001</v>
      </c>
      <c r="V48" s="26">
        <v>542.89509999999996</v>
      </c>
      <c r="W48" s="26">
        <v>1053.7929999999999</v>
      </c>
      <c r="X48" s="26">
        <v>1668.2929999999999</v>
      </c>
      <c r="Y48" s="26">
        <v>1862.6379999999999</v>
      </c>
      <c r="Z48" s="26">
        <v>1354.8330000000001</v>
      </c>
      <c r="AA48" s="26">
        <v>2088.9879999999998</v>
      </c>
      <c r="AB48" s="26">
        <v>1479.123</v>
      </c>
      <c r="AC48" s="26">
        <v>1422.0609999999999</v>
      </c>
      <c r="AD48" s="26">
        <v>1288.6300000000001</v>
      </c>
      <c r="AE48" s="62">
        <v>856.35569999999996</v>
      </c>
    </row>
    <row r="49" spans="1:31" x14ac:dyDescent="0.3">
      <c r="A49" s="104" t="s">
        <v>23</v>
      </c>
      <c r="B49" s="61">
        <v>34.951549999999997</v>
      </c>
      <c r="C49" s="26">
        <v>131.09690000000001</v>
      </c>
      <c r="D49" s="26">
        <v>272.77179999999998</v>
      </c>
      <c r="E49" s="26">
        <v>320.96929999999998</v>
      </c>
      <c r="F49" s="26">
        <v>376.58780000000002</v>
      </c>
      <c r="G49" s="26">
        <v>336.23759999999999</v>
      </c>
      <c r="H49" s="26">
        <v>294.29399999999998</v>
      </c>
      <c r="I49" s="26">
        <v>158.75210000000001</v>
      </c>
      <c r="J49" s="26">
        <v>37.12876</v>
      </c>
      <c r="K49" s="26">
        <v>0</v>
      </c>
      <c r="L49" s="26">
        <v>285.22340000000003</v>
      </c>
      <c r="M49" s="26">
        <v>531.95979999999997</v>
      </c>
      <c r="N49" s="26">
        <v>975.14790000000005</v>
      </c>
      <c r="O49" s="26">
        <v>898.1671</v>
      </c>
      <c r="P49" s="26">
        <v>800.98299999999995</v>
      </c>
      <c r="Q49" s="26">
        <v>1101.0519999999999</v>
      </c>
      <c r="R49" s="26">
        <v>627.81150000000002</v>
      </c>
      <c r="S49" s="26">
        <v>589.15589999999997</v>
      </c>
      <c r="T49" s="26">
        <v>391.15440000000001</v>
      </c>
      <c r="U49" s="26">
        <v>142.749</v>
      </c>
      <c r="V49" s="26">
        <v>484.32310000000001</v>
      </c>
      <c r="W49" s="26">
        <v>913.12019999999995</v>
      </c>
      <c r="X49" s="26">
        <v>1186.056</v>
      </c>
      <c r="Y49" s="26">
        <v>1303.058</v>
      </c>
      <c r="Z49" s="26">
        <v>1603.201</v>
      </c>
      <c r="AA49" s="26">
        <v>1168.0809999999999</v>
      </c>
      <c r="AB49" s="26">
        <v>1463.761</v>
      </c>
      <c r="AC49" s="26">
        <v>1228.414</v>
      </c>
      <c r="AD49" s="26">
        <v>1013.741</v>
      </c>
      <c r="AE49" s="62">
        <v>703.32420000000002</v>
      </c>
    </row>
    <row r="50" spans="1:31" x14ac:dyDescent="0.3">
      <c r="A50" s="104" t="s">
        <v>24</v>
      </c>
      <c r="B50" s="61">
        <v>33.149169999999998</v>
      </c>
      <c r="C50" s="26">
        <v>129.364</v>
      </c>
      <c r="D50" s="26">
        <v>203.41370000000001</v>
      </c>
      <c r="E50" s="26">
        <v>268.92169999999999</v>
      </c>
      <c r="F50" s="26">
        <v>302.34960000000001</v>
      </c>
      <c r="G50" s="26">
        <v>267.29500000000002</v>
      </c>
      <c r="H50" s="26">
        <v>206.34819999999999</v>
      </c>
      <c r="I50" s="26">
        <v>92.942440000000005</v>
      </c>
      <c r="J50" s="26">
        <v>29.108830000000001</v>
      </c>
      <c r="K50" s="26">
        <v>0</v>
      </c>
      <c r="L50" s="26">
        <v>286.6431</v>
      </c>
      <c r="M50" s="26">
        <v>487.89080000000001</v>
      </c>
      <c r="N50" s="26">
        <v>733.08450000000005</v>
      </c>
      <c r="O50" s="26">
        <v>618.36789999999996</v>
      </c>
      <c r="P50" s="26">
        <v>703.37850000000003</v>
      </c>
      <c r="Q50" s="26">
        <v>964.56820000000005</v>
      </c>
      <c r="R50" s="26">
        <v>690.57470000000001</v>
      </c>
      <c r="S50" s="26">
        <v>437.36250000000001</v>
      </c>
      <c r="T50" s="26">
        <v>323.2011</v>
      </c>
      <c r="U50" s="26">
        <v>139.03290000000001</v>
      </c>
      <c r="V50" s="26">
        <v>416.00330000000002</v>
      </c>
      <c r="W50" s="26">
        <v>692.37130000000002</v>
      </c>
      <c r="X50" s="26">
        <v>866.64739999999995</v>
      </c>
      <c r="Y50" s="26">
        <v>1047.749</v>
      </c>
      <c r="Z50" s="26">
        <v>1347.748</v>
      </c>
      <c r="AA50" s="26">
        <v>1193.5229999999999</v>
      </c>
      <c r="AB50" s="26">
        <v>1048.115</v>
      </c>
      <c r="AC50" s="26">
        <v>1058.229</v>
      </c>
      <c r="AD50" s="26">
        <v>838.81579999999997</v>
      </c>
      <c r="AE50" s="62">
        <v>654.33910000000003</v>
      </c>
    </row>
    <row r="51" spans="1:31" x14ac:dyDescent="0.3">
      <c r="A51" s="104" t="s">
        <v>25</v>
      </c>
      <c r="B51" s="61">
        <v>24.693020000000001</v>
      </c>
      <c r="C51" s="26">
        <v>122.43770000000001</v>
      </c>
      <c r="D51" s="26">
        <v>186.10939999999999</v>
      </c>
      <c r="E51" s="26">
        <v>212.6003</v>
      </c>
      <c r="F51" s="26">
        <v>328.24700000000001</v>
      </c>
      <c r="G51" s="26">
        <v>234.36439999999999</v>
      </c>
      <c r="H51" s="26">
        <v>211.1677</v>
      </c>
      <c r="I51" s="26">
        <v>98.932410000000004</v>
      </c>
      <c r="J51" s="26">
        <v>24.666519999999998</v>
      </c>
      <c r="K51" s="26">
        <v>0</v>
      </c>
      <c r="L51" s="26">
        <v>268.92959999999999</v>
      </c>
      <c r="M51" s="26">
        <v>456.18579999999997</v>
      </c>
      <c r="N51" s="26">
        <v>562.63400000000001</v>
      </c>
      <c r="O51" s="26">
        <v>611.03160000000003</v>
      </c>
      <c r="P51" s="26">
        <v>680.20950000000005</v>
      </c>
      <c r="Q51" s="26">
        <v>924.5779</v>
      </c>
      <c r="R51" s="26">
        <v>528.12019999999995</v>
      </c>
      <c r="S51" s="26">
        <v>441.59859999999998</v>
      </c>
      <c r="T51" s="26">
        <v>343.58949999999999</v>
      </c>
      <c r="U51" s="26">
        <v>121.4054</v>
      </c>
      <c r="V51" s="26">
        <v>448.24110000000002</v>
      </c>
      <c r="W51" s="26">
        <v>663.91309999999999</v>
      </c>
      <c r="X51" s="26">
        <v>849.93179999999995</v>
      </c>
      <c r="Y51" s="26">
        <v>995.05399999999997</v>
      </c>
      <c r="Z51" s="26">
        <v>1409.393</v>
      </c>
      <c r="AA51" s="26">
        <v>1180.2639999999999</v>
      </c>
      <c r="AB51" s="26">
        <v>1126.152</v>
      </c>
      <c r="AC51" s="26">
        <v>950.34630000000004</v>
      </c>
      <c r="AD51" s="26">
        <v>591.52419999999995</v>
      </c>
      <c r="AE51" s="62">
        <v>569.09580000000005</v>
      </c>
    </row>
    <row r="52" spans="1:31" x14ac:dyDescent="0.3">
      <c r="A52" s="104" t="s">
        <v>26</v>
      </c>
      <c r="B52" s="61">
        <v>22.270040000000002</v>
      </c>
      <c r="C52" s="26">
        <v>77.946110000000004</v>
      </c>
      <c r="D52" s="26">
        <v>171.8098</v>
      </c>
      <c r="E52" s="26">
        <v>168.21</v>
      </c>
      <c r="F52" s="26">
        <v>210.16159999999999</v>
      </c>
      <c r="G52" s="26">
        <v>252.7782</v>
      </c>
      <c r="H52" s="26">
        <v>194.35589999999999</v>
      </c>
      <c r="I52" s="26">
        <v>73.699010000000001</v>
      </c>
      <c r="J52" s="26">
        <v>25.42801</v>
      </c>
      <c r="K52" s="26">
        <v>0</v>
      </c>
      <c r="L52" s="26">
        <v>220.75550000000001</v>
      </c>
      <c r="M52" s="26">
        <v>419.41860000000003</v>
      </c>
      <c r="N52" s="26">
        <v>498.37209999999999</v>
      </c>
      <c r="O52" s="26">
        <v>594.41920000000005</v>
      </c>
      <c r="P52" s="26">
        <v>559.41930000000002</v>
      </c>
      <c r="Q52" s="26">
        <v>724.21420000000001</v>
      </c>
      <c r="R52" s="26">
        <v>493.60329999999999</v>
      </c>
      <c r="S52" s="26">
        <v>333.29739999999998</v>
      </c>
      <c r="T52" s="26">
        <v>290.37830000000002</v>
      </c>
      <c r="U52" s="26">
        <v>113.855</v>
      </c>
      <c r="V52" s="26">
        <v>345.00760000000002</v>
      </c>
      <c r="W52" s="26">
        <v>542.54430000000002</v>
      </c>
      <c r="X52" s="26">
        <v>863.21</v>
      </c>
      <c r="Y52" s="26">
        <v>891.82629999999995</v>
      </c>
      <c r="Z52" s="26">
        <v>1215.386</v>
      </c>
      <c r="AA52" s="26">
        <v>1173.1320000000001</v>
      </c>
      <c r="AB52" s="26">
        <v>1158.69</v>
      </c>
      <c r="AC52" s="26">
        <v>920.62720000000002</v>
      </c>
      <c r="AD52" s="26">
        <v>773.83979999999997</v>
      </c>
      <c r="AE52" s="62">
        <v>519.85540000000003</v>
      </c>
    </row>
    <row r="53" spans="1:31" x14ac:dyDescent="0.3">
      <c r="A53" s="104" t="s">
        <v>27</v>
      </c>
      <c r="B53" s="61">
        <v>63.60145</v>
      </c>
      <c r="C53" s="26">
        <v>254.43950000000001</v>
      </c>
      <c r="D53" s="26">
        <v>387.74450000000002</v>
      </c>
      <c r="E53" s="26">
        <v>492.87299999999999</v>
      </c>
      <c r="F53" s="26">
        <v>511.58690000000001</v>
      </c>
      <c r="G53" s="26">
        <v>589.74019999999996</v>
      </c>
      <c r="H53" s="26">
        <v>507.00389999999999</v>
      </c>
      <c r="I53" s="26">
        <v>238.41290000000001</v>
      </c>
      <c r="J53" s="26">
        <v>60.878019999999999</v>
      </c>
      <c r="K53" s="26">
        <v>0</v>
      </c>
      <c r="L53" s="26">
        <v>416.77120000000002</v>
      </c>
      <c r="M53" s="26">
        <v>909.71860000000004</v>
      </c>
      <c r="N53" s="26">
        <v>1354.828</v>
      </c>
      <c r="O53" s="26">
        <v>1652.625</v>
      </c>
      <c r="P53" s="26">
        <v>1431.7719999999999</v>
      </c>
      <c r="Q53" s="26">
        <v>1542.645</v>
      </c>
      <c r="R53" s="26">
        <v>1220.0060000000001</v>
      </c>
      <c r="S53" s="26">
        <v>1034.7080000000001</v>
      </c>
      <c r="T53" s="26">
        <v>530.06830000000002</v>
      </c>
      <c r="U53" s="26">
        <v>280.41320000000002</v>
      </c>
      <c r="V53" s="26">
        <v>714.10950000000003</v>
      </c>
      <c r="W53" s="26">
        <v>1457.9690000000001</v>
      </c>
      <c r="X53" s="26">
        <v>2063.732</v>
      </c>
      <c r="Y53" s="26">
        <v>2307.7040000000002</v>
      </c>
      <c r="Z53" s="26">
        <v>2358.5720000000001</v>
      </c>
      <c r="AA53" s="26">
        <v>1853.348</v>
      </c>
      <c r="AB53" s="26">
        <v>2787.5650000000001</v>
      </c>
      <c r="AC53" s="26">
        <v>1843.2449999999999</v>
      </c>
      <c r="AD53" s="26">
        <v>1796.479</v>
      </c>
      <c r="AE53" s="62">
        <v>1316.924</v>
      </c>
    </row>
    <row r="54" spans="1:31" x14ac:dyDescent="0.3">
      <c r="A54" s="104" t="s">
        <v>28</v>
      </c>
      <c r="B54" s="61">
        <v>41.313470000000002</v>
      </c>
      <c r="C54" s="26">
        <v>142.03450000000001</v>
      </c>
      <c r="D54" s="26">
        <v>207.31319999999999</v>
      </c>
      <c r="E54" s="26">
        <v>284.2242</v>
      </c>
      <c r="F54" s="26">
        <v>332.27080000000001</v>
      </c>
      <c r="G54" s="26">
        <v>359.52659999999997</v>
      </c>
      <c r="H54" s="26">
        <v>268.2715</v>
      </c>
      <c r="I54" s="26">
        <v>156.81319999999999</v>
      </c>
      <c r="J54" s="26">
        <v>40.799460000000003</v>
      </c>
      <c r="K54" s="26">
        <v>0</v>
      </c>
      <c r="L54" s="26">
        <v>290.2713</v>
      </c>
      <c r="M54" s="26">
        <v>613.6884</v>
      </c>
      <c r="N54" s="26">
        <v>936.53589999999997</v>
      </c>
      <c r="O54" s="26">
        <v>881.90920000000006</v>
      </c>
      <c r="P54" s="26">
        <v>1064.367</v>
      </c>
      <c r="Q54" s="26">
        <v>865.65989999999999</v>
      </c>
      <c r="R54" s="26">
        <v>1019.178</v>
      </c>
      <c r="S54" s="26">
        <v>590.83309999999994</v>
      </c>
      <c r="T54" s="26">
        <v>427.97300000000001</v>
      </c>
      <c r="U54" s="26">
        <v>220.34469999999999</v>
      </c>
      <c r="V54" s="26">
        <v>473.63010000000003</v>
      </c>
      <c r="W54" s="26">
        <v>635.01250000000005</v>
      </c>
      <c r="X54" s="26">
        <v>1091.752</v>
      </c>
      <c r="Y54" s="26">
        <v>1454.182</v>
      </c>
      <c r="Z54" s="26">
        <v>1721.182</v>
      </c>
      <c r="AA54" s="26">
        <v>1129.175</v>
      </c>
      <c r="AB54" s="26">
        <v>1459.4469999999999</v>
      </c>
      <c r="AC54" s="26">
        <v>1090.796</v>
      </c>
      <c r="AD54" s="26">
        <v>1180.7080000000001</v>
      </c>
      <c r="AE54" s="62">
        <v>733.04179999999997</v>
      </c>
    </row>
    <row r="55" spans="1:31" x14ac:dyDescent="0.3">
      <c r="A55" s="104" t="s">
        <v>29</v>
      </c>
      <c r="B55" s="61">
        <v>23.37172</v>
      </c>
      <c r="C55" s="26">
        <v>89.015619999999998</v>
      </c>
      <c r="D55" s="26">
        <v>164.92490000000001</v>
      </c>
      <c r="E55" s="26">
        <v>169.8562</v>
      </c>
      <c r="F55" s="26">
        <v>197.03319999999999</v>
      </c>
      <c r="G55" s="26">
        <v>239.5574</v>
      </c>
      <c r="H55" s="26">
        <v>144.68889999999999</v>
      </c>
      <c r="I55" s="26">
        <v>93.981219999999993</v>
      </c>
      <c r="J55" s="26">
        <v>28.717739999999999</v>
      </c>
      <c r="K55" s="26">
        <v>0</v>
      </c>
      <c r="L55" s="26">
        <v>190.71789999999999</v>
      </c>
      <c r="M55" s="26">
        <v>326.3734</v>
      </c>
      <c r="N55" s="26">
        <v>481.4871</v>
      </c>
      <c r="O55" s="26">
        <v>557.17930000000001</v>
      </c>
      <c r="P55" s="26">
        <v>597.26530000000002</v>
      </c>
      <c r="Q55" s="26">
        <v>507.61660000000001</v>
      </c>
      <c r="R55" s="26">
        <v>497.70639999999997</v>
      </c>
      <c r="S55" s="26">
        <v>375.48379999999997</v>
      </c>
      <c r="T55" s="26">
        <v>240.517</v>
      </c>
      <c r="U55" s="26">
        <v>99.597399999999993</v>
      </c>
      <c r="V55" s="26">
        <v>334.66059999999999</v>
      </c>
      <c r="W55" s="26">
        <v>560.99429999999995</v>
      </c>
      <c r="X55" s="26">
        <v>765.96659999999997</v>
      </c>
      <c r="Y55" s="26">
        <v>792.69470000000001</v>
      </c>
      <c r="Z55" s="26">
        <v>1096.76</v>
      </c>
      <c r="AA55" s="26">
        <v>1174.884</v>
      </c>
      <c r="AB55" s="26">
        <v>1156.5609999999999</v>
      </c>
      <c r="AC55" s="26">
        <v>782.30930000000001</v>
      </c>
      <c r="AD55" s="26">
        <v>597.84410000000003</v>
      </c>
      <c r="AE55" s="62">
        <v>368.1866</v>
      </c>
    </row>
    <row r="56" spans="1:31" ht="14.4" thickBot="1" x14ac:dyDescent="0.35">
      <c r="A56" s="104" t="s">
        <v>30</v>
      </c>
      <c r="B56" s="63">
        <v>31.336189999999998</v>
      </c>
      <c r="C56" s="64">
        <v>132.9101</v>
      </c>
      <c r="D56" s="64">
        <v>224.40100000000001</v>
      </c>
      <c r="E56" s="64">
        <v>180.56989999999999</v>
      </c>
      <c r="F56" s="64">
        <v>172.76070000000001</v>
      </c>
      <c r="G56" s="64">
        <v>309.322</v>
      </c>
      <c r="H56" s="64">
        <v>224.84180000000001</v>
      </c>
      <c r="I56" s="64">
        <v>116.5853</v>
      </c>
      <c r="J56" s="64">
        <v>26.037279999999999</v>
      </c>
      <c r="K56" s="64">
        <v>0</v>
      </c>
      <c r="L56" s="64">
        <v>207.37870000000001</v>
      </c>
      <c r="M56" s="64">
        <v>410.0831</v>
      </c>
      <c r="N56" s="64">
        <v>589.27250000000004</v>
      </c>
      <c r="O56" s="64">
        <v>663.9597</v>
      </c>
      <c r="P56" s="64">
        <v>727.77290000000005</v>
      </c>
      <c r="Q56" s="64">
        <v>703.89869999999996</v>
      </c>
      <c r="R56" s="64">
        <v>630.16899999999998</v>
      </c>
      <c r="S56" s="64">
        <v>435.4957</v>
      </c>
      <c r="T56" s="64">
        <v>293.1028</v>
      </c>
      <c r="U56" s="64">
        <v>128.8416</v>
      </c>
      <c r="V56" s="64">
        <v>345.63670000000002</v>
      </c>
      <c r="W56" s="64">
        <v>775.57539999999995</v>
      </c>
      <c r="X56" s="64">
        <v>1007.069</v>
      </c>
      <c r="Y56" s="64">
        <v>1105.4380000000001</v>
      </c>
      <c r="Z56" s="64">
        <v>1439.5540000000001</v>
      </c>
      <c r="AA56" s="64">
        <v>1149.251</v>
      </c>
      <c r="AB56" s="64">
        <v>1420.269</v>
      </c>
      <c r="AC56" s="64">
        <v>1026.5820000000001</v>
      </c>
      <c r="AD56" s="64">
        <v>912.6866</v>
      </c>
      <c r="AE56" s="65">
        <v>473.1936</v>
      </c>
    </row>
    <row r="58" spans="1:31" ht="14.4" thickBot="1" x14ac:dyDescent="0.35"/>
    <row r="59" spans="1:31" ht="14.4" thickBot="1" x14ac:dyDescent="0.35">
      <c r="A59" s="127" t="s">
        <v>66</v>
      </c>
      <c r="B59" s="129" t="s">
        <v>62</v>
      </c>
      <c r="C59" s="130"/>
      <c r="D59" s="130"/>
      <c r="E59" s="130"/>
      <c r="F59" s="130"/>
      <c r="G59" s="130"/>
      <c r="H59" s="130"/>
      <c r="I59" s="130"/>
      <c r="J59" s="130"/>
      <c r="K59" s="131"/>
      <c r="L59" s="129" t="s">
        <v>63</v>
      </c>
      <c r="M59" s="130"/>
      <c r="N59" s="130"/>
      <c r="O59" s="130"/>
      <c r="P59" s="130"/>
      <c r="Q59" s="130"/>
      <c r="R59" s="130"/>
      <c r="S59" s="130"/>
      <c r="T59" s="130"/>
      <c r="U59" s="131"/>
      <c r="V59" s="129" t="s">
        <v>64</v>
      </c>
      <c r="W59" s="130"/>
      <c r="X59" s="130"/>
      <c r="Y59" s="130"/>
      <c r="Z59" s="130"/>
      <c r="AA59" s="130"/>
      <c r="AB59" s="130"/>
      <c r="AC59" s="130"/>
      <c r="AD59" s="130"/>
      <c r="AE59" s="131"/>
    </row>
    <row r="60" spans="1:31" ht="14.4" thickBot="1" x14ac:dyDescent="0.35">
      <c r="A60" s="128"/>
      <c r="B60" s="53">
        <v>8.3000000000000007</v>
      </c>
      <c r="C60" s="53">
        <v>9.3000000000000007</v>
      </c>
      <c r="D60" s="53">
        <v>10.3</v>
      </c>
      <c r="E60" s="53">
        <v>11.3</v>
      </c>
      <c r="F60" s="53">
        <v>12.3</v>
      </c>
      <c r="G60" s="53">
        <v>13.3</v>
      </c>
      <c r="H60" s="53">
        <v>14.3</v>
      </c>
      <c r="I60" s="53">
        <v>15.3</v>
      </c>
      <c r="J60" s="53">
        <v>16.3</v>
      </c>
      <c r="K60" s="54">
        <v>17.3</v>
      </c>
      <c r="L60" s="53">
        <v>8.3000000000000007</v>
      </c>
      <c r="M60" s="53">
        <v>9.3000000000000007</v>
      </c>
      <c r="N60" s="53">
        <v>10.3</v>
      </c>
      <c r="O60" s="53">
        <v>11.3</v>
      </c>
      <c r="P60" s="53">
        <v>12.3</v>
      </c>
      <c r="Q60" s="53">
        <v>13.3</v>
      </c>
      <c r="R60" s="53">
        <v>14.3</v>
      </c>
      <c r="S60" s="53">
        <v>15.3</v>
      </c>
      <c r="T60" s="53">
        <v>16.3</v>
      </c>
      <c r="U60" s="54">
        <v>17.3</v>
      </c>
      <c r="V60" s="54">
        <v>7.3</v>
      </c>
      <c r="W60" s="53">
        <v>8.3000000000000007</v>
      </c>
      <c r="X60" s="53">
        <v>9.3000000000000007</v>
      </c>
      <c r="Y60" s="53">
        <v>10.3</v>
      </c>
      <c r="Z60" s="53">
        <v>11.3</v>
      </c>
      <c r="AA60" s="53">
        <v>12.3</v>
      </c>
      <c r="AB60" s="53">
        <v>13.3</v>
      </c>
      <c r="AC60" s="53">
        <v>14.3</v>
      </c>
      <c r="AD60" s="53">
        <v>15.3</v>
      </c>
      <c r="AE60" s="54">
        <v>16.3</v>
      </c>
    </row>
    <row r="61" spans="1:31" x14ac:dyDescent="0.3">
      <c r="A61" s="3" t="s">
        <v>6</v>
      </c>
      <c r="B61" s="55">
        <v>30.40962</v>
      </c>
      <c r="C61" s="55">
        <v>99.601249999999993</v>
      </c>
      <c r="D61" s="55">
        <v>178.01990000000001</v>
      </c>
      <c r="E61" s="55">
        <v>122.3686</v>
      </c>
      <c r="F61" s="55">
        <v>160.52510000000001</v>
      </c>
      <c r="G61" s="55">
        <v>202.2422</v>
      </c>
      <c r="H61" s="55">
        <v>214.7576</v>
      </c>
      <c r="I61" s="55">
        <v>81.127489999999995</v>
      </c>
      <c r="J61" s="55">
        <v>18.849219999999999</v>
      </c>
      <c r="K61" s="56">
        <v>0</v>
      </c>
      <c r="L61" s="55">
        <v>226.4888</v>
      </c>
      <c r="M61" s="55">
        <v>364.45010000000002</v>
      </c>
      <c r="N61" s="55">
        <v>389.08280000000002</v>
      </c>
      <c r="O61" s="55">
        <v>480.5138</v>
      </c>
      <c r="P61" s="55">
        <v>561.64490000000001</v>
      </c>
      <c r="Q61" s="55">
        <v>556.80439999999999</v>
      </c>
      <c r="R61" s="55">
        <v>440.94</v>
      </c>
      <c r="S61" s="55">
        <v>383.23860000000002</v>
      </c>
      <c r="T61" s="55">
        <v>277.34309999999999</v>
      </c>
      <c r="U61" s="56">
        <v>74.327510000000004</v>
      </c>
      <c r="V61" s="56">
        <v>303.2516</v>
      </c>
      <c r="W61" s="55">
        <v>412.00380000000001</v>
      </c>
      <c r="X61" s="55">
        <v>659.89120000000003</v>
      </c>
      <c r="Y61" s="55">
        <v>979.13149999999996</v>
      </c>
      <c r="Z61" s="55">
        <v>800.73270000000002</v>
      </c>
      <c r="AA61" s="55">
        <v>985.98059999999998</v>
      </c>
      <c r="AB61" s="55">
        <v>1294.4259999999999</v>
      </c>
      <c r="AC61" s="55">
        <v>644.56020000000001</v>
      </c>
      <c r="AD61" s="55">
        <v>692.52089999999998</v>
      </c>
      <c r="AE61" s="56">
        <v>295.4658</v>
      </c>
    </row>
    <row r="62" spans="1:31" x14ac:dyDescent="0.3">
      <c r="A62" s="57" t="s">
        <v>7</v>
      </c>
      <c r="B62" s="26">
        <v>22.03913</v>
      </c>
      <c r="C62" s="26">
        <v>75.868859999999998</v>
      </c>
      <c r="D62" s="26">
        <v>168.57480000000001</v>
      </c>
      <c r="E62" s="26">
        <v>158.28569999999999</v>
      </c>
      <c r="F62" s="26">
        <v>201.86949999999999</v>
      </c>
      <c r="G62" s="26">
        <v>198.9915</v>
      </c>
      <c r="H62" s="26">
        <v>157.8526</v>
      </c>
      <c r="I62" s="26">
        <v>59.799300000000002</v>
      </c>
      <c r="J62" s="26">
        <v>21.8155</v>
      </c>
      <c r="K62" s="26">
        <v>0</v>
      </c>
      <c r="L62" s="26">
        <v>168.1507</v>
      </c>
      <c r="M62" s="26">
        <v>308.83019999999999</v>
      </c>
      <c r="N62" s="26">
        <v>375.24930000000001</v>
      </c>
      <c r="O62" s="26">
        <v>538.22950000000003</v>
      </c>
      <c r="P62" s="26">
        <v>489.74099999999999</v>
      </c>
      <c r="Q62" s="26">
        <v>556.42870000000005</v>
      </c>
      <c r="R62" s="26">
        <v>477.21609999999998</v>
      </c>
      <c r="S62" s="26">
        <v>312.2996</v>
      </c>
      <c r="T62" s="26">
        <v>201.89590000000001</v>
      </c>
      <c r="U62" s="26">
        <v>81.538210000000007</v>
      </c>
      <c r="V62" s="26">
        <v>257.01190000000003</v>
      </c>
      <c r="W62" s="26">
        <v>429.60379999999998</v>
      </c>
      <c r="X62" s="26">
        <v>545.74260000000004</v>
      </c>
      <c r="Y62" s="26">
        <v>746.53489999999999</v>
      </c>
      <c r="Z62" s="26">
        <v>1115.2529999999999</v>
      </c>
      <c r="AA62" s="26">
        <v>853.37950000000001</v>
      </c>
      <c r="AB62" s="26">
        <v>794.67849999999999</v>
      </c>
      <c r="AC62" s="26">
        <v>695.97199999999998</v>
      </c>
      <c r="AD62" s="26">
        <v>551.05520000000001</v>
      </c>
      <c r="AE62" s="26">
        <v>334.06270000000001</v>
      </c>
    </row>
    <row r="63" spans="1:31" x14ac:dyDescent="0.3">
      <c r="A63" s="57" t="s">
        <v>8</v>
      </c>
      <c r="B63" s="26">
        <v>26.99635</v>
      </c>
      <c r="C63" s="26">
        <v>110.93640000000001</v>
      </c>
      <c r="D63" s="26">
        <v>220.09899999999999</v>
      </c>
      <c r="E63" s="26">
        <v>168.70160000000001</v>
      </c>
      <c r="F63" s="26">
        <v>246.5317</v>
      </c>
      <c r="G63" s="26">
        <v>218.55279999999999</v>
      </c>
      <c r="H63" s="26">
        <v>163.28399999999999</v>
      </c>
      <c r="I63" s="26">
        <v>104.785</v>
      </c>
      <c r="J63" s="26">
        <v>20.03999</v>
      </c>
      <c r="K63" s="26">
        <v>0</v>
      </c>
      <c r="L63" s="26">
        <v>269.767</v>
      </c>
      <c r="M63" s="26">
        <v>461.57369999999997</v>
      </c>
      <c r="N63" s="26">
        <v>577.63930000000005</v>
      </c>
      <c r="O63" s="26">
        <v>484.40980000000002</v>
      </c>
      <c r="P63" s="26">
        <v>703.14649999999995</v>
      </c>
      <c r="Q63" s="26">
        <v>882.1028</v>
      </c>
      <c r="R63" s="26">
        <v>708.42819999999995</v>
      </c>
      <c r="S63" s="26">
        <v>351.61270000000002</v>
      </c>
      <c r="T63" s="26">
        <v>305.18389999999999</v>
      </c>
      <c r="U63" s="26">
        <v>118.45269999999999</v>
      </c>
      <c r="V63" s="26">
        <v>373.70699999999999</v>
      </c>
      <c r="W63" s="26">
        <v>573.81359999999995</v>
      </c>
      <c r="X63" s="26">
        <v>746.07569999999998</v>
      </c>
      <c r="Y63" s="26">
        <v>1146.886</v>
      </c>
      <c r="Z63" s="26">
        <v>1085.2819999999999</v>
      </c>
      <c r="AA63" s="26">
        <v>1147.269</v>
      </c>
      <c r="AB63" s="26">
        <v>1049.874</v>
      </c>
      <c r="AC63" s="26">
        <v>791.14400000000001</v>
      </c>
      <c r="AD63" s="26">
        <v>713.21410000000003</v>
      </c>
      <c r="AE63" s="26">
        <v>485.93090000000001</v>
      </c>
    </row>
    <row r="64" spans="1:31" x14ac:dyDescent="0.3">
      <c r="A64" s="57" t="s">
        <v>9</v>
      </c>
      <c r="B64" s="26">
        <v>39.850099999999998</v>
      </c>
      <c r="C64" s="26">
        <v>126.3669</v>
      </c>
      <c r="D64" s="26">
        <v>250.5215</v>
      </c>
      <c r="E64" s="26">
        <v>390.74860000000001</v>
      </c>
      <c r="F64" s="26">
        <v>311.00889999999998</v>
      </c>
      <c r="G64" s="26">
        <v>328.22710000000001</v>
      </c>
      <c r="H64" s="26">
        <v>236.06649999999999</v>
      </c>
      <c r="I64" s="26">
        <v>148.00360000000001</v>
      </c>
      <c r="J64" s="26">
        <v>39.19717</v>
      </c>
      <c r="K64" s="26">
        <v>0</v>
      </c>
      <c r="L64" s="26">
        <v>300.5025</v>
      </c>
      <c r="M64" s="26">
        <v>656.05319999999995</v>
      </c>
      <c r="N64" s="26">
        <v>988.54740000000004</v>
      </c>
      <c r="O64" s="26">
        <v>862.88969999999995</v>
      </c>
      <c r="P64" s="26">
        <v>1031.057</v>
      </c>
      <c r="Q64" s="26">
        <v>981.91290000000004</v>
      </c>
      <c r="R64" s="26">
        <v>913.36500000000001</v>
      </c>
      <c r="S64" s="26">
        <v>524.40890000000002</v>
      </c>
      <c r="T64" s="26">
        <v>416.39859999999999</v>
      </c>
      <c r="U64" s="26">
        <v>220.4879</v>
      </c>
      <c r="V64" s="26">
        <v>449.04939999999999</v>
      </c>
      <c r="W64" s="26">
        <v>652.43010000000004</v>
      </c>
      <c r="X64" s="26">
        <v>924.37879999999996</v>
      </c>
      <c r="Y64" s="26">
        <v>1347.8910000000001</v>
      </c>
      <c r="Z64" s="26">
        <v>1591.7660000000001</v>
      </c>
      <c r="AA64" s="26">
        <v>1425.1759999999999</v>
      </c>
      <c r="AB64" s="26">
        <v>1233.8720000000001</v>
      </c>
      <c r="AC64" s="26">
        <v>1047.6300000000001</v>
      </c>
      <c r="AD64" s="26">
        <v>1070.18</v>
      </c>
      <c r="AE64" s="26">
        <v>809.95799999999997</v>
      </c>
    </row>
    <row r="65" spans="1:31" x14ac:dyDescent="0.3">
      <c r="A65" s="57" t="s">
        <v>18</v>
      </c>
      <c r="B65" s="26">
        <v>41.548470000000002</v>
      </c>
      <c r="C65" s="26">
        <v>151.2731</v>
      </c>
      <c r="D65" s="26">
        <v>270.46449999999999</v>
      </c>
      <c r="E65" s="26">
        <v>446.44349999999997</v>
      </c>
      <c r="F65" s="26">
        <v>379.15789999999998</v>
      </c>
      <c r="G65" s="26">
        <v>451.74889999999999</v>
      </c>
      <c r="H65" s="26">
        <v>279.03120000000001</v>
      </c>
      <c r="I65" s="26">
        <v>174.476</v>
      </c>
      <c r="J65" s="26">
        <v>42.023400000000002</v>
      </c>
      <c r="K65" s="26">
        <v>0</v>
      </c>
      <c r="L65" s="26">
        <v>370.18979999999999</v>
      </c>
      <c r="M65" s="26">
        <v>627.63689999999997</v>
      </c>
      <c r="N65" s="26">
        <v>1101.5820000000001</v>
      </c>
      <c r="O65" s="26">
        <v>1143.0899999999999</v>
      </c>
      <c r="P65" s="26">
        <v>1097.942</v>
      </c>
      <c r="Q65" s="26">
        <v>1422.817</v>
      </c>
      <c r="R65" s="26">
        <v>867.72299999999996</v>
      </c>
      <c r="S65" s="26">
        <v>772.0394</v>
      </c>
      <c r="T65" s="26">
        <v>344.71269999999998</v>
      </c>
      <c r="U65" s="26">
        <v>182.24029999999999</v>
      </c>
      <c r="V65" s="26">
        <v>606.8981</v>
      </c>
      <c r="W65" s="26">
        <v>1085.6780000000001</v>
      </c>
      <c r="X65" s="26">
        <v>1267.3630000000001</v>
      </c>
      <c r="Y65" s="26">
        <v>1515.596</v>
      </c>
      <c r="Z65" s="26">
        <v>1991.0820000000001</v>
      </c>
      <c r="AA65" s="26">
        <v>1629.713</v>
      </c>
      <c r="AB65" s="26">
        <v>1732.6020000000001</v>
      </c>
      <c r="AC65" s="26">
        <v>1485.3150000000001</v>
      </c>
      <c r="AD65" s="26">
        <v>1048.115</v>
      </c>
      <c r="AE65" s="26">
        <v>872.56299999999999</v>
      </c>
    </row>
    <row r="66" spans="1:31" x14ac:dyDescent="0.3">
      <c r="A66" s="57" t="s">
        <v>10</v>
      </c>
      <c r="B66" s="26">
        <v>20.305810000000001</v>
      </c>
      <c r="C66" s="26">
        <v>87.115300000000005</v>
      </c>
      <c r="D66" s="26">
        <v>164.05160000000001</v>
      </c>
      <c r="E66" s="26">
        <v>192.26599999999999</v>
      </c>
      <c r="F66" s="26">
        <v>191.44739999999999</v>
      </c>
      <c r="G66" s="26">
        <v>224.3245</v>
      </c>
      <c r="H66" s="26">
        <v>154.55770000000001</v>
      </c>
      <c r="I66" s="26">
        <v>84.162959999999998</v>
      </c>
      <c r="J66" s="26">
        <v>21.750730000000001</v>
      </c>
      <c r="K66" s="26">
        <v>0</v>
      </c>
      <c r="L66" s="26">
        <v>236.20869999999999</v>
      </c>
      <c r="M66" s="26">
        <v>397.33760000000001</v>
      </c>
      <c r="N66" s="26">
        <v>488.14139999999998</v>
      </c>
      <c r="O66" s="26">
        <v>501.91789999999997</v>
      </c>
      <c r="P66" s="26">
        <v>553.90560000000005</v>
      </c>
      <c r="Q66" s="26">
        <v>636.7491</v>
      </c>
      <c r="R66" s="26">
        <v>535.07320000000004</v>
      </c>
      <c r="S66" s="26">
        <v>400.97199999999998</v>
      </c>
      <c r="T66" s="26">
        <v>269.09559999999999</v>
      </c>
      <c r="U66" s="26">
        <v>99.066249999999997</v>
      </c>
      <c r="V66" s="26">
        <v>244.00139999999999</v>
      </c>
      <c r="W66" s="26">
        <v>434.0419</v>
      </c>
      <c r="X66" s="26">
        <v>608.5788</v>
      </c>
      <c r="Y66" s="26">
        <v>1002.12</v>
      </c>
      <c r="Z66" s="26">
        <v>926.33540000000005</v>
      </c>
      <c r="AA66" s="26">
        <v>1131.9580000000001</v>
      </c>
      <c r="AB66" s="26">
        <v>768.27</v>
      </c>
      <c r="AC66" s="26">
        <v>763.06849999999997</v>
      </c>
      <c r="AD66" s="26">
        <v>722.82090000000005</v>
      </c>
      <c r="AE66" s="26">
        <v>539.66030000000001</v>
      </c>
    </row>
    <row r="67" spans="1:31" x14ac:dyDescent="0.3">
      <c r="A67" s="57" t="s">
        <v>11</v>
      </c>
      <c r="B67" s="26">
        <v>27.669910000000002</v>
      </c>
      <c r="C67" s="26">
        <v>109.1129</v>
      </c>
      <c r="D67" s="26">
        <v>192.5334</v>
      </c>
      <c r="E67" s="26">
        <v>224.19069999999999</v>
      </c>
      <c r="F67" s="26">
        <v>227.54169999999999</v>
      </c>
      <c r="G67" s="26">
        <v>246.54150000000001</v>
      </c>
      <c r="H67" s="26">
        <v>194.49610000000001</v>
      </c>
      <c r="I67" s="26">
        <v>84.311319999999995</v>
      </c>
      <c r="J67" s="26">
        <v>27.20336</v>
      </c>
      <c r="K67" s="26">
        <v>0</v>
      </c>
      <c r="L67" s="26">
        <v>236.994</v>
      </c>
      <c r="M67" s="26">
        <v>438.68579999999997</v>
      </c>
      <c r="N67" s="26">
        <v>537.97720000000004</v>
      </c>
      <c r="O67" s="26">
        <v>486.78390000000002</v>
      </c>
      <c r="P67" s="26">
        <v>719.8451</v>
      </c>
      <c r="Q67" s="26">
        <v>707.61069999999995</v>
      </c>
      <c r="R67" s="26">
        <v>499.88279999999997</v>
      </c>
      <c r="S67" s="26">
        <v>465.04660000000001</v>
      </c>
      <c r="T67" s="26">
        <v>285.50639999999999</v>
      </c>
      <c r="U67" s="26">
        <v>107.95529999999999</v>
      </c>
      <c r="V67" s="26">
        <v>371.45620000000002</v>
      </c>
      <c r="W67" s="26">
        <v>570.3184</v>
      </c>
      <c r="X67" s="26">
        <v>797.21439999999996</v>
      </c>
      <c r="Y67" s="26">
        <v>855.69870000000003</v>
      </c>
      <c r="Z67" s="26">
        <v>1102.4929999999999</v>
      </c>
      <c r="AA67" s="26">
        <v>900.93100000000004</v>
      </c>
      <c r="AB67" s="26">
        <v>1170.027</v>
      </c>
      <c r="AC67" s="26">
        <v>808.45039999999995</v>
      </c>
      <c r="AD67" s="26">
        <v>741.8596</v>
      </c>
      <c r="AE67" s="26">
        <v>582.1848</v>
      </c>
    </row>
    <row r="68" spans="1:31" x14ac:dyDescent="0.3">
      <c r="A68" s="57" t="s">
        <v>12</v>
      </c>
      <c r="B68" s="26">
        <v>53.033209999999997</v>
      </c>
      <c r="C68" s="26">
        <v>188.87799999999999</v>
      </c>
      <c r="D68" s="26">
        <v>266.17039999999997</v>
      </c>
      <c r="E68" s="26">
        <v>364.59429999999998</v>
      </c>
      <c r="F68" s="26">
        <v>416.67540000000002</v>
      </c>
      <c r="G68" s="26">
        <v>374.80630000000002</v>
      </c>
      <c r="H68" s="26">
        <v>335.48259999999999</v>
      </c>
      <c r="I68" s="26">
        <v>165.0051</v>
      </c>
      <c r="J68" s="26">
        <v>48.473080000000003</v>
      </c>
      <c r="K68" s="26">
        <v>0</v>
      </c>
      <c r="L68" s="26">
        <v>360.16649999999998</v>
      </c>
      <c r="M68" s="26">
        <v>590.92160000000001</v>
      </c>
      <c r="N68" s="26">
        <v>1188.5060000000001</v>
      </c>
      <c r="O68" s="26">
        <v>1211.4929999999999</v>
      </c>
      <c r="P68" s="26">
        <v>982.81200000000001</v>
      </c>
      <c r="Q68" s="26">
        <v>1349.9169999999999</v>
      </c>
      <c r="R68" s="26">
        <v>1017.659</v>
      </c>
      <c r="S68" s="26">
        <v>528.79650000000004</v>
      </c>
      <c r="T68" s="26">
        <v>487.44659999999999</v>
      </c>
      <c r="U68" s="26">
        <v>217.4348</v>
      </c>
      <c r="V68" s="26">
        <v>573.83040000000005</v>
      </c>
      <c r="W68" s="26">
        <v>1314.173</v>
      </c>
      <c r="X68" s="26">
        <v>1457.845</v>
      </c>
      <c r="Y68" s="26">
        <v>1722.893</v>
      </c>
      <c r="Z68" s="26">
        <v>1695.3420000000001</v>
      </c>
      <c r="AA68" s="26">
        <v>1718.444</v>
      </c>
      <c r="AB68" s="26">
        <v>1787.5609999999999</v>
      </c>
      <c r="AC68" s="26">
        <v>1652.1010000000001</v>
      </c>
      <c r="AD68" s="26">
        <v>1210.5550000000001</v>
      </c>
      <c r="AE68" s="26">
        <v>871.54819999999995</v>
      </c>
    </row>
    <row r="69" spans="1:31" x14ac:dyDescent="0.3">
      <c r="A69" s="57" t="s">
        <v>13</v>
      </c>
      <c r="B69" s="26">
        <v>31.096779999999999</v>
      </c>
      <c r="C69" s="26">
        <v>176.91200000000001</v>
      </c>
      <c r="D69" s="26">
        <v>246.33150000000001</v>
      </c>
      <c r="E69" s="26">
        <v>364.47410000000002</v>
      </c>
      <c r="F69" s="26">
        <v>400.16019999999997</v>
      </c>
      <c r="G69" s="26">
        <v>402.62729999999999</v>
      </c>
      <c r="H69" s="26">
        <v>273.0797</v>
      </c>
      <c r="I69" s="26">
        <v>168.03989999999999</v>
      </c>
      <c r="J69" s="26">
        <v>37.63138</v>
      </c>
      <c r="K69" s="26">
        <v>0</v>
      </c>
      <c r="L69" s="26">
        <v>392.07369999999997</v>
      </c>
      <c r="M69" s="26">
        <v>579.32539999999995</v>
      </c>
      <c r="N69" s="26">
        <v>1044.2</v>
      </c>
      <c r="O69" s="26">
        <v>1088.3599999999999</v>
      </c>
      <c r="P69" s="26">
        <v>942.85619999999994</v>
      </c>
      <c r="Q69" s="26">
        <v>1289.2629999999999</v>
      </c>
      <c r="R69" s="26">
        <v>869.43230000000005</v>
      </c>
      <c r="S69" s="26">
        <v>668.30330000000004</v>
      </c>
      <c r="T69" s="26">
        <v>420.04559999999998</v>
      </c>
      <c r="U69" s="26">
        <v>174.28399999999999</v>
      </c>
      <c r="V69" s="26">
        <v>540.88750000000005</v>
      </c>
      <c r="W69" s="26">
        <v>819.80889999999999</v>
      </c>
      <c r="X69" s="26">
        <v>1038.624</v>
      </c>
      <c r="Y69" s="26">
        <v>1682.2840000000001</v>
      </c>
      <c r="Z69" s="26">
        <v>1813.7139999999999</v>
      </c>
      <c r="AA69" s="26">
        <v>1658.759</v>
      </c>
      <c r="AB69" s="26">
        <v>1712.279</v>
      </c>
      <c r="AC69" s="26">
        <v>1458.711</v>
      </c>
      <c r="AD69" s="26">
        <v>1079.117</v>
      </c>
      <c r="AE69" s="26">
        <v>700.25059999999996</v>
      </c>
    </row>
    <row r="70" spans="1:31" x14ac:dyDescent="0.3">
      <c r="A70" s="57" t="s">
        <v>19</v>
      </c>
      <c r="B70" s="26">
        <v>37.268630000000002</v>
      </c>
      <c r="C70" s="26">
        <v>132.0076</v>
      </c>
      <c r="D70" s="26">
        <v>236.03059999999999</v>
      </c>
      <c r="E70" s="26">
        <v>245.71539999999999</v>
      </c>
      <c r="F70" s="26">
        <v>330.8578</v>
      </c>
      <c r="G70" s="26">
        <v>292.47129999999999</v>
      </c>
      <c r="H70" s="26">
        <v>283.46159999999998</v>
      </c>
      <c r="I70" s="26">
        <v>131.2697</v>
      </c>
      <c r="J70" s="26">
        <v>38.613799999999998</v>
      </c>
      <c r="K70" s="26">
        <v>0</v>
      </c>
      <c r="L70" s="26">
        <v>263.1463</v>
      </c>
      <c r="M70" s="26">
        <v>583.59230000000002</v>
      </c>
      <c r="N70" s="26">
        <v>789.51049999999998</v>
      </c>
      <c r="O70" s="26">
        <v>826.68679999999995</v>
      </c>
      <c r="P70" s="26">
        <v>843.92769999999996</v>
      </c>
      <c r="Q70" s="26">
        <v>1162.4670000000001</v>
      </c>
      <c r="R70" s="26">
        <v>691.5086</v>
      </c>
      <c r="S70" s="26">
        <v>606.42409999999995</v>
      </c>
      <c r="T70" s="26">
        <v>374.36619999999999</v>
      </c>
      <c r="U70" s="26">
        <v>119.0689</v>
      </c>
      <c r="V70" s="26">
        <v>509.5369</v>
      </c>
      <c r="W70" s="26">
        <v>899.46569999999997</v>
      </c>
      <c r="X70" s="26">
        <v>1042.0070000000001</v>
      </c>
      <c r="Y70" s="26">
        <v>1646.8920000000001</v>
      </c>
      <c r="Z70" s="26">
        <v>1281.078</v>
      </c>
      <c r="AA70" s="26">
        <v>1346.498</v>
      </c>
      <c r="AB70" s="26">
        <v>1159.617</v>
      </c>
      <c r="AC70" s="26">
        <v>1359.6089999999999</v>
      </c>
      <c r="AD70" s="26">
        <v>1074.3889999999999</v>
      </c>
      <c r="AE70" s="26">
        <v>559.49800000000005</v>
      </c>
    </row>
    <row r="71" spans="1:31" x14ac:dyDescent="0.3">
      <c r="A71" s="57" t="s">
        <v>14</v>
      </c>
      <c r="B71" s="26">
        <v>35.049219999999998</v>
      </c>
      <c r="C71" s="26">
        <v>119.8571</v>
      </c>
      <c r="D71" s="26">
        <v>306.26510000000002</v>
      </c>
      <c r="E71" s="26">
        <v>361.55529999999999</v>
      </c>
      <c r="F71" s="26">
        <v>325.65679999999998</v>
      </c>
      <c r="G71" s="26">
        <v>414.71969999999999</v>
      </c>
      <c r="H71" s="26">
        <v>330.3501</v>
      </c>
      <c r="I71" s="26">
        <v>134.0111</v>
      </c>
      <c r="J71" s="26">
        <v>30.437100000000001</v>
      </c>
      <c r="K71" s="26">
        <v>0</v>
      </c>
      <c r="L71" s="26">
        <v>377.38510000000002</v>
      </c>
      <c r="M71" s="26">
        <v>603.44569999999999</v>
      </c>
      <c r="N71" s="26">
        <v>952.69069999999999</v>
      </c>
      <c r="O71" s="26">
        <v>1091.48</v>
      </c>
      <c r="P71" s="26">
        <v>1141.8510000000001</v>
      </c>
      <c r="Q71" s="26">
        <v>1103.998</v>
      </c>
      <c r="R71" s="26">
        <v>788.28420000000006</v>
      </c>
      <c r="S71" s="26">
        <v>548.33920000000001</v>
      </c>
      <c r="T71" s="26">
        <v>369.79669999999999</v>
      </c>
      <c r="U71" s="26">
        <v>179.53980000000001</v>
      </c>
      <c r="V71" s="26">
        <v>547.36210000000005</v>
      </c>
      <c r="W71" s="26">
        <v>943.95029999999997</v>
      </c>
      <c r="X71" s="26">
        <v>1224.7619999999999</v>
      </c>
      <c r="Y71" s="26">
        <v>1633.1669999999999</v>
      </c>
      <c r="Z71" s="26">
        <v>1799.559</v>
      </c>
      <c r="AA71" s="26">
        <v>1429.5139999999999</v>
      </c>
      <c r="AB71" s="26">
        <v>1832.0540000000001</v>
      </c>
      <c r="AC71" s="26">
        <v>1173.4670000000001</v>
      </c>
      <c r="AD71" s="26">
        <v>1256.444</v>
      </c>
      <c r="AE71" s="26">
        <v>824.62760000000003</v>
      </c>
    </row>
    <row r="72" spans="1:31" x14ac:dyDescent="0.3">
      <c r="A72" s="57" t="s">
        <v>15</v>
      </c>
      <c r="B72" s="26">
        <v>33.110439999999997</v>
      </c>
      <c r="C72" s="26">
        <v>108.2007</v>
      </c>
      <c r="D72" s="26">
        <v>211.7741</v>
      </c>
      <c r="E72" s="26">
        <v>191.24430000000001</v>
      </c>
      <c r="F72" s="26">
        <v>234.34379999999999</v>
      </c>
      <c r="G72" s="26">
        <v>248.0899</v>
      </c>
      <c r="H72" s="26">
        <v>243.09309999999999</v>
      </c>
      <c r="I72" s="26">
        <v>119.5652</v>
      </c>
      <c r="J72" s="26">
        <v>29.73677</v>
      </c>
      <c r="K72" s="26">
        <v>0</v>
      </c>
      <c r="L72" s="26">
        <v>272.85610000000003</v>
      </c>
      <c r="M72" s="26">
        <v>513.38930000000005</v>
      </c>
      <c r="N72" s="26">
        <v>691.41279999999995</v>
      </c>
      <c r="O72" s="26">
        <v>692.6232</v>
      </c>
      <c r="P72" s="26">
        <v>961.55439999999999</v>
      </c>
      <c r="Q72" s="26">
        <v>1210.317</v>
      </c>
      <c r="R72" s="26">
        <v>692.96789999999999</v>
      </c>
      <c r="S72" s="26">
        <v>442.33150000000001</v>
      </c>
      <c r="T72" s="26">
        <v>357.72379999999998</v>
      </c>
      <c r="U72" s="26">
        <v>107.3905</v>
      </c>
      <c r="V72" s="26">
        <v>501.9008</v>
      </c>
      <c r="W72" s="26">
        <v>456.59789999999998</v>
      </c>
      <c r="X72" s="26">
        <v>992.82759999999996</v>
      </c>
      <c r="Y72" s="26">
        <v>1118.213</v>
      </c>
      <c r="Z72" s="26">
        <v>1376.0519999999999</v>
      </c>
      <c r="AA72" s="26">
        <v>1225.7829999999999</v>
      </c>
      <c r="AB72" s="26">
        <v>1061.625</v>
      </c>
      <c r="AC72" s="26">
        <v>965.65800000000002</v>
      </c>
      <c r="AD72" s="26">
        <v>848.8931</v>
      </c>
      <c r="AE72" s="26">
        <v>509.84800000000001</v>
      </c>
    </row>
    <row r="73" spans="1:31" x14ac:dyDescent="0.3">
      <c r="A73" s="57" t="s">
        <v>16</v>
      </c>
      <c r="B73" s="26">
        <v>32.158270000000002</v>
      </c>
      <c r="C73" s="26">
        <v>121.6063</v>
      </c>
      <c r="D73" s="26">
        <v>236.8664</v>
      </c>
      <c r="E73" s="26">
        <v>229.3794</v>
      </c>
      <c r="F73" s="26">
        <v>277.51389999999998</v>
      </c>
      <c r="G73" s="26">
        <v>204.83789999999999</v>
      </c>
      <c r="H73" s="26">
        <v>260.24040000000002</v>
      </c>
      <c r="I73" s="26">
        <v>101.9423</v>
      </c>
      <c r="J73" s="26">
        <v>24.639199999999999</v>
      </c>
      <c r="K73" s="26">
        <v>0</v>
      </c>
      <c r="L73" s="26">
        <v>302.33080000000001</v>
      </c>
      <c r="M73" s="26">
        <v>408.38920000000002</v>
      </c>
      <c r="N73" s="26">
        <v>770.19809999999995</v>
      </c>
      <c r="O73" s="26">
        <v>664.15920000000006</v>
      </c>
      <c r="P73" s="26">
        <v>817.51229999999998</v>
      </c>
      <c r="Q73" s="26">
        <v>994.96199999999999</v>
      </c>
      <c r="R73" s="26">
        <v>810.21849999999995</v>
      </c>
      <c r="S73" s="26">
        <v>356.76979999999998</v>
      </c>
      <c r="T73" s="26">
        <v>409.88900000000001</v>
      </c>
      <c r="U73" s="26">
        <v>126.5578</v>
      </c>
      <c r="V73" s="26">
        <v>537.64030000000002</v>
      </c>
      <c r="W73" s="26">
        <v>696.51729999999998</v>
      </c>
      <c r="X73" s="26">
        <v>1078.1110000000001</v>
      </c>
      <c r="Y73" s="26">
        <v>1071.4939999999999</v>
      </c>
      <c r="Z73" s="26">
        <v>1227.348</v>
      </c>
      <c r="AA73" s="26">
        <v>1472.1980000000001</v>
      </c>
      <c r="AB73" s="26">
        <v>1483.8050000000001</v>
      </c>
      <c r="AC73" s="26">
        <v>871.29750000000001</v>
      </c>
      <c r="AD73" s="26">
        <v>804.45519999999999</v>
      </c>
      <c r="AE73" s="26">
        <v>560.18979999999999</v>
      </c>
    </row>
    <row r="74" spans="1:31" x14ac:dyDescent="0.3">
      <c r="A74" s="57" t="s">
        <v>17</v>
      </c>
      <c r="B74" s="26">
        <v>35.306690000000003</v>
      </c>
      <c r="C74" s="26">
        <v>160.0966</v>
      </c>
      <c r="D74" s="26">
        <v>279.69040000000001</v>
      </c>
      <c r="E74" s="26">
        <v>314.93</v>
      </c>
      <c r="F74" s="26">
        <v>362.97449999999998</v>
      </c>
      <c r="G74" s="26">
        <v>337.33300000000003</v>
      </c>
      <c r="H74" s="26">
        <v>252.9273</v>
      </c>
      <c r="I74" s="26">
        <v>162.2604</v>
      </c>
      <c r="J74" s="26">
        <v>32.603140000000003</v>
      </c>
      <c r="K74" s="26">
        <v>0</v>
      </c>
      <c r="L74" s="26">
        <v>391.72179999999997</v>
      </c>
      <c r="M74" s="26">
        <v>536.34230000000002</v>
      </c>
      <c r="N74" s="26">
        <v>799.38760000000002</v>
      </c>
      <c r="O74" s="26">
        <v>920.4597</v>
      </c>
      <c r="P74" s="26">
        <v>817.08699999999999</v>
      </c>
      <c r="Q74" s="26">
        <v>1008.908</v>
      </c>
      <c r="R74" s="26">
        <v>864.57529999999997</v>
      </c>
      <c r="S74" s="26">
        <v>565.51089999999999</v>
      </c>
      <c r="T74" s="26">
        <v>407.77530000000002</v>
      </c>
      <c r="U74" s="26">
        <v>189.15170000000001</v>
      </c>
      <c r="V74" s="26">
        <v>539.77390000000003</v>
      </c>
      <c r="W74" s="26">
        <v>731.73569999999995</v>
      </c>
      <c r="X74" s="26">
        <v>1011.215</v>
      </c>
      <c r="Y74" s="26">
        <v>1357.8579999999999</v>
      </c>
      <c r="Z74" s="26">
        <v>1642.345</v>
      </c>
      <c r="AA74" s="26">
        <v>1274.6410000000001</v>
      </c>
      <c r="AB74" s="26">
        <v>1425.837</v>
      </c>
      <c r="AC74" s="26">
        <v>1003.338</v>
      </c>
      <c r="AD74" s="26">
        <v>1122.229</v>
      </c>
      <c r="AE74" s="26">
        <v>1059.3230000000001</v>
      </c>
    </row>
    <row r="75" spans="1:31" x14ac:dyDescent="0.3">
      <c r="A75" s="57" t="s">
        <v>20</v>
      </c>
      <c r="B75" s="26">
        <v>26.739619999999999</v>
      </c>
      <c r="C75" s="26">
        <v>119.8647</v>
      </c>
      <c r="D75" s="26">
        <v>176.73339999999999</v>
      </c>
      <c r="E75" s="26">
        <v>174.44200000000001</v>
      </c>
      <c r="F75" s="26">
        <v>160.75710000000001</v>
      </c>
      <c r="G75" s="26">
        <v>219.0352</v>
      </c>
      <c r="H75" s="26">
        <v>211.5926</v>
      </c>
      <c r="I75" s="26">
        <v>100.7075</v>
      </c>
      <c r="J75" s="26">
        <v>27.67455</v>
      </c>
      <c r="K75" s="26">
        <v>0</v>
      </c>
      <c r="L75" s="26">
        <v>217.5958</v>
      </c>
      <c r="M75" s="26">
        <v>415.26130000000001</v>
      </c>
      <c r="N75" s="26">
        <v>584.15049999999997</v>
      </c>
      <c r="O75" s="26">
        <v>580.6617</v>
      </c>
      <c r="P75" s="26">
        <v>621.88689999999997</v>
      </c>
      <c r="Q75" s="26">
        <v>673.80719999999997</v>
      </c>
      <c r="R75" s="26">
        <v>490.46850000000001</v>
      </c>
      <c r="S75" s="26">
        <v>435.77409999999998</v>
      </c>
      <c r="T75" s="26">
        <v>259.6053</v>
      </c>
      <c r="U75" s="26">
        <v>125.3545</v>
      </c>
      <c r="V75" s="26">
        <v>381.14710000000002</v>
      </c>
      <c r="W75" s="26">
        <v>774.85249999999996</v>
      </c>
      <c r="X75" s="26">
        <v>715.96439999999996</v>
      </c>
      <c r="Y75" s="26">
        <v>1079.989</v>
      </c>
      <c r="Z75" s="26">
        <v>1266.4179999999999</v>
      </c>
      <c r="AA75" s="26">
        <v>1444.8979999999999</v>
      </c>
      <c r="AB75" s="26">
        <v>1240.9749999999999</v>
      </c>
      <c r="AC75" s="26">
        <v>804.23050000000001</v>
      </c>
      <c r="AD75" s="26">
        <v>815.01949999999999</v>
      </c>
      <c r="AE75" s="26">
        <v>469.47469999999998</v>
      </c>
    </row>
    <row r="76" spans="1:31" x14ac:dyDescent="0.3">
      <c r="A76" s="57" t="s">
        <v>21</v>
      </c>
      <c r="B76" s="26">
        <v>68.521129999999999</v>
      </c>
      <c r="C76" s="26">
        <v>228.89959999999999</v>
      </c>
      <c r="D76" s="26">
        <v>401.24680000000001</v>
      </c>
      <c r="E76" s="26">
        <v>540.16459999999995</v>
      </c>
      <c r="F76" s="26">
        <v>461.37270000000001</v>
      </c>
      <c r="G76" s="26">
        <v>571.82590000000005</v>
      </c>
      <c r="H76" s="26">
        <v>469.26400000000001</v>
      </c>
      <c r="I76" s="26">
        <v>254.51949999999999</v>
      </c>
      <c r="J76" s="26">
        <v>65.015240000000006</v>
      </c>
      <c r="K76" s="26">
        <v>0</v>
      </c>
      <c r="L76" s="26">
        <v>439.92020000000002</v>
      </c>
      <c r="M76" s="26">
        <v>801.28719999999998</v>
      </c>
      <c r="N76" s="26">
        <v>1323.2360000000001</v>
      </c>
      <c r="O76" s="26">
        <v>1516.2860000000001</v>
      </c>
      <c r="P76" s="26">
        <v>1276.6669999999999</v>
      </c>
      <c r="Q76" s="26">
        <v>1471.28</v>
      </c>
      <c r="R76" s="26">
        <v>1268.7470000000001</v>
      </c>
      <c r="S76" s="26">
        <v>888.15750000000003</v>
      </c>
      <c r="T76" s="26">
        <v>788.98839999999996</v>
      </c>
      <c r="U76" s="26">
        <v>302.24119999999999</v>
      </c>
      <c r="V76" s="26">
        <v>796.30719999999997</v>
      </c>
      <c r="W76" s="26">
        <v>1505.646</v>
      </c>
      <c r="X76" s="26">
        <v>1927.894</v>
      </c>
      <c r="Y76" s="26">
        <v>2378.87</v>
      </c>
      <c r="Z76" s="26">
        <v>2031.991</v>
      </c>
      <c r="AA76" s="26">
        <v>2319.7800000000002</v>
      </c>
      <c r="AB76" s="26">
        <v>2922.549</v>
      </c>
      <c r="AC76" s="26">
        <v>1649.7139999999999</v>
      </c>
      <c r="AD76" s="26">
        <v>2093.4989999999998</v>
      </c>
      <c r="AE76" s="26">
        <v>1450.7929999999999</v>
      </c>
    </row>
    <row r="77" spans="1:31" x14ac:dyDescent="0.3">
      <c r="A77" s="57" t="s">
        <v>22</v>
      </c>
      <c r="B77" s="26">
        <v>55.630719999999997</v>
      </c>
      <c r="C77" s="26">
        <v>205.63239999999999</v>
      </c>
      <c r="D77" s="26">
        <v>289.4871</v>
      </c>
      <c r="E77" s="26">
        <v>391.49700000000001</v>
      </c>
      <c r="F77" s="26">
        <v>378.24270000000001</v>
      </c>
      <c r="G77" s="26">
        <v>403.31689999999998</v>
      </c>
      <c r="H77" s="26">
        <v>356.69060000000002</v>
      </c>
      <c r="I77" s="26">
        <v>181.36609999999999</v>
      </c>
      <c r="J77" s="26">
        <v>42.178530000000002</v>
      </c>
      <c r="K77" s="26">
        <v>0</v>
      </c>
      <c r="L77" s="26">
        <v>384.00240000000002</v>
      </c>
      <c r="M77" s="26">
        <v>660.48620000000005</v>
      </c>
      <c r="N77" s="26">
        <v>1077.604</v>
      </c>
      <c r="O77" s="26">
        <v>1268.2809999999999</v>
      </c>
      <c r="P77" s="26">
        <v>1298.1949999999999</v>
      </c>
      <c r="Q77" s="26">
        <v>1149.3900000000001</v>
      </c>
      <c r="R77" s="26">
        <v>797.87969999999996</v>
      </c>
      <c r="S77" s="26">
        <v>769.02930000000003</v>
      </c>
      <c r="T77" s="26">
        <v>457.85300000000001</v>
      </c>
      <c r="U77" s="26">
        <v>192.89830000000001</v>
      </c>
      <c r="V77" s="26">
        <v>542.89509999999996</v>
      </c>
      <c r="W77" s="26">
        <v>1053.7929999999999</v>
      </c>
      <c r="X77" s="26">
        <v>1668.2929999999999</v>
      </c>
      <c r="Y77" s="26">
        <v>1862.6379999999999</v>
      </c>
      <c r="Z77" s="26">
        <v>1354.8330000000001</v>
      </c>
      <c r="AA77" s="26">
        <v>2088.9879999999998</v>
      </c>
      <c r="AB77" s="26">
        <v>1479.123</v>
      </c>
      <c r="AC77" s="26">
        <v>1422.0609999999999</v>
      </c>
      <c r="AD77" s="26">
        <v>1288.6300000000001</v>
      </c>
      <c r="AE77" s="26">
        <v>856.35569999999996</v>
      </c>
    </row>
    <row r="78" spans="1:31" x14ac:dyDescent="0.3">
      <c r="A78" s="57" t="s">
        <v>23</v>
      </c>
      <c r="B78" s="26">
        <v>34.951549999999997</v>
      </c>
      <c r="C78" s="26">
        <v>131.09690000000001</v>
      </c>
      <c r="D78" s="26">
        <v>272.77179999999998</v>
      </c>
      <c r="E78" s="26">
        <v>320.96929999999998</v>
      </c>
      <c r="F78" s="26">
        <v>376.58780000000002</v>
      </c>
      <c r="G78" s="26">
        <v>336.23759999999999</v>
      </c>
      <c r="H78" s="26">
        <v>294.29399999999998</v>
      </c>
      <c r="I78" s="26">
        <v>158.75210000000001</v>
      </c>
      <c r="J78" s="26">
        <v>37.12876</v>
      </c>
      <c r="K78" s="26">
        <v>0</v>
      </c>
      <c r="L78" s="26">
        <v>285.22340000000003</v>
      </c>
      <c r="M78" s="26">
        <v>531.95979999999997</v>
      </c>
      <c r="N78" s="26">
        <v>975.14790000000005</v>
      </c>
      <c r="O78" s="26">
        <v>898.1671</v>
      </c>
      <c r="P78" s="26">
        <v>800.98299999999995</v>
      </c>
      <c r="Q78" s="26">
        <v>1101.0519999999999</v>
      </c>
      <c r="R78" s="26">
        <v>627.81150000000002</v>
      </c>
      <c r="S78" s="26">
        <v>589.15589999999997</v>
      </c>
      <c r="T78" s="26">
        <v>391.15440000000001</v>
      </c>
      <c r="U78" s="26">
        <v>142.749</v>
      </c>
      <c r="V78" s="26">
        <v>484.32310000000001</v>
      </c>
      <c r="W78" s="26">
        <v>913.12019999999995</v>
      </c>
      <c r="X78" s="26">
        <v>1186.056</v>
      </c>
      <c r="Y78" s="26">
        <v>1303.058</v>
      </c>
      <c r="Z78" s="26">
        <v>1603.201</v>
      </c>
      <c r="AA78" s="26">
        <v>1168.0809999999999</v>
      </c>
      <c r="AB78" s="26">
        <v>1463.761</v>
      </c>
      <c r="AC78" s="26">
        <v>1228.414</v>
      </c>
      <c r="AD78" s="26">
        <v>1013.741</v>
      </c>
      <c r="AE78" s="26">
        <v>703.32420000000002</v>
      </c>
    </row>
    <row r="79" spans="1:31" x14ac:dyDescent="0.3">
      <c r="A79" s="57" t="s">
        <v>24</v>
      </c>
      <c r="B79" s="26">
        <v>33.149169999999998</v>
      </c>
      <c r="C79" s="26">
        <v>129.364</v>
      </c>
      <c r="D79" s="26">
        <v>203.41370000000001</v>
      </c>
      <c r="E79" s="26">
        <v>268.92169999999999</v>
      </c>
      <c r="F79" s="26">
        <v>302.34960000000001</v>
      </c>
      <c r="G79" s="26">
        <v>267.29500000000002</v>
      </c>
      <c r="H79" s="26">
        <v>206.34819999999999</v>
      </c>
      <c r="I79" s="26">
        <v>92.942440000000005</v>
      </c>
      <c r="J79" s="26">
        <v>29.108830000000001</v>
      </c>
      <c r="K79" s="26">
        <v>0</v>
      </c>
      <c r="L79" s="26">
        <v>286.6431</v>
      </c>
      <c r="M79" s="26">
        <v>487.89080000000001</v>
      </c>
      <c r="N79" s="26">
        <v>733.08450000000005</v>
      </c>
      <c r="O79" s="26">
        <v>618.36789999999996</v>
      </c>
      <c r="P79" s="26">
        <v>703.37850000000003</v>
      </c>
      <c r="Q79" s="26">
        <v>964.56820000000005</v>
      </c>
      <c r="R79" s="26">
        <v>690.57470000000001</v>
      </c>
      <c r="S79" s="26">
        <v>437.36250000000001</v>
      </c>
      <c r="T79" s="26">
        <v>323.2011</v>
      </c>
      <c r="U79" s="26">
        <v>139.03290000000001</v>
      </c>
      <c r="V79" s="26">
        <v>416.00330000000002</v>
      </c>
      <c r="W79" s="26">
        <v>692.37130000000002</v>
      </c>
      <c r="X79" s="26">
        <v>866.64739999999995</v>
      </c>
      <c r="Y79" s="26">
        <v>1047.749</v>
      </c>
      <c r="Z79" s="26">
        <v>1347.748</v>
      </c>
      <c r="AA79" s="26">
        <v>1193.5229999999999</v>
      </c>
      <c r="AB79" s="26">
        <v>1048.115</v>
      </c>
      <c r="AC79" s="26">
        <v>1058.229</v>
      </c>
      <c r="AD79" s="26">
        <v>838.81579999999997</v>
      </c>
      <c r="AE79" s="26">
        <v>654.33910000000003</v>
      </c>
    </row>
    <row r="80" spans="1:31" x14ac:dyDescent="0.3">
      <c r="A80" s="57" t="s">
        <v>25</v>
      </c>
      <c r="B80" s="26">
        <v>24.693020000000001</v>
      </c>
      <c r="C80" s="26">
        <v>122.43770000000001</v>
      </c>
      <c r="D80" s="26">
        <v>186.10939999999999</v>
      </c>
      <c r="E80" s="26">
        <v>212.6003</v>
      </c>
      <c r="F80" s="26">
        <v>328.24700000000001</v>
      </c>
      <c r="G80" s="26">
        <v>234.36439999999999</v>
      </c>
      <c r="H80" s="26">
        <v>211.1677</v>
      </c>
      <c r="I80" s="26">
        <v>98.932410000000004</v>
      </c>
      <c r="J80" s="26">
        <v>24.666519999999998</v>
      </c>
      <c r="K80" s="26">
        <v>0</v>
      </c>
      <c r="L80" s="26">
        <v>268.92959999999999</v>
      </c>
      <c r="M80" s="26">
        <v>456.18579999999997</v>
      </c>
      <c r="N80" s="26">
        <v>562.63400000000001</v>
      </c>
      <c r="O80" s="26">
        <v>611.03160000000003</v>
      </c>
      <c r="P80" s="26">
        <v>680.20950000000005</v>
      </c>
      <c r="Q80" s="26">
        <v>924.5779</v>
      </c>
      <c r="R80" s="26">
        <v>528.12019999999995</v>
      </c>
      <c r="S80" s="26">
        <v>441.59859999999998</v>
      </c>
      <c r="T80" s="26">
        <v>343.58949999999999</v>
      </c>
      <c r="U80" s="26">
        <v>121.4054</v>
      </c>
      <c r="V80" s="26">
        <v>448.24110000000002</v>
      </c>
      <c r="W80" s="26">
        <v>663.91309999999999</v>
      </c>
      <c r="X80" s="26">
        <v>849.93179999999995</v>
      </c>
      <c r="Y80" s="26">
        <v>995.05399999999997</v>
      </c>
      <c r="Z80" s="26">
        <v>1409.393</v>
      </c>
      <c r="AA80" s="26">
        <v>1180.2639999999999</v>
      </c>
      <c r="AB80" s="26">
        <v>1126.152</v>
      </c>
      <c r="AC80" s="26">
        <v>950.34630000000004</v>
      </c>
      <c r="AD80" s="26">
        <v>591.52419999999995</v>
      </c>
      <c r="AE80" s="26">
        <v>569.09580000000005</v>
      </c>
    </row>
    <row r="81" spans="1:31" x14ac:dyDescent="0.3">
      <c r="A81" s="57" t="s">
        <v>26</v>
      </c>
      <c r="B81" s="26">
        <v>22.270040000000002</v>
      </c>
      <c r="C81" s="26">
        <v>77.946110000000004</v>
      </c>
      <c r="D81" s="26">
        <v>171.8098</v>
      </c>
      <c r="E81" s="26">
        <v>168.21</v>
      </c>
      <c r="F81" s="26">
        <v>210.16159999999999</v>
      </c>
      <c r="G81" s="26">
        <v>252.7782</v>
      </c>
      <c r="H81" s="26">
        <v>194.35589999999999</v>
      </c>
      <c r="I81" s="26">
        <v>73.699010000000001</v>
      </c>
      <c r="J81" s="26">
        <v>25.42801</v>
      </c>
      <c r="K81" s="26">
        <v>0</v>
      </c>
      <c r="L81" s="26">
        <v>220.75550000000001</v>
      </c>
      <c r="M81" s="26">
        <v>419.41860000000003</v>
      </c>
      <c r="N81" s="26">
        <v>498.37209999999999</v>
      </c>
      <c r="O81" s="26">
        <v>594.41920000000005</v>
      </c>
      <c r="P81" s="26">
        <v>559.41930000000002</v>
      </c>
      <c r="Q81" s="26">
        <v>724.21420000000001</v>
      </c>
      <c r="R81" s="26">
        <v>493.60329999999999</v>
      </c>
      <c r="S81" s="26">
        <v>333.29739999999998</v>
      </c>
      <c r="T81" s="26">
        <v>290.37830000000002</v>
      </c>
      <c r="U81" s="26">
        <v>113.855</v>
      </c>
      <c r="V81" s="26">
        <v>345.00760000000002</v>
      </c>
      <c r="W81" s="26">
        <v>542.54430000000002</v>
      </c>
      <c r="X81" s="26">
        <v>863.21</v>
      </c>
      <c r="Y81" s="26">
        <v>891.82629999999995</v>
      </c>
      <c r="Z81" s="26">
        <v>1215.386</v>
      </c>
      <c r="AA81" s="26">
        <v>1173.1320000000001</v>
      </c>
      <c r="AB81" s="26">
        <v>1158.69</v>
      </c>
      <c r="AC81" s="26">
        <v>920.62720000000002</v>
      </c>
      <c r="AD81" s="26">
        <v>773.83979999999997</v>
      </c>
      <c r="AE81" s="26">
        <v>519.85540000000003</v>
      </c>
    </row>
    <row r="82" spans="1:31" x14ac:dyDescent="0.3">
      <c r="A82" s="57" t="s">
        <v>27</v>
      </c>
      <c r="B82" s="26">
        <v>63.60145</v>
      </c>
      <c r="C82" s="26">
        <v>254.43950000000001</v>
      </c>
      <c r="D82" s="26">
        <v>387.74450000000002</v>
      </c>
      <c r="E82" s="26">
        <v>492.87299999999999</v>
      </c>
      <c r="F82" s="26">
        <v>511.58690000000001</v>
      </c>
      <c r="G82" s="26">
        <v>589.74019999999996</v>
      </c>
      <c r="H82" s="26">
        <v>507.00389999999999</v>
      </c>
      <c r="I82" s="26">
        <v>238.41290000000001</v>
      </c>
      <c r="J82" s="26">
        <v>60.878019999999999</v>
      </c>
      <c r="K82" s="26">
        <v>0</v>
      </c>
      <c r="L82" s="26">
        <v>416.77120000000002</v>
      </c>
      <c r="M82" s="26">
        <v>909.71860000000004</v>
      </c>
      <c r="N82" s="26">
        <v>1354.828</v>
      </c>
      <c r="O82" s="26">
        <v>1652.625</v>
      </c>
      <c r="P82" s="26">
        <v>1431.7719999999999</v>
      </c>
      <c r="Q82" s="26">
        <v>1542.645</v>
      </c>
      <c r="R82" s="26">
        <v>1220.0060000000001</v>
      </c>
      <c r="S82" s="26">
        <v>1034.7080000000001</v>
      </c>
      <c r="T82" s="26">
        <v>530.06830000000002</v>
      </c>
      <c r="U82" s="26">
        <v>280.41320000000002</v>
      </c>
      <c r="V82" s="26">
        <v>714.10950000000003</v>
      </c>
      <c r="W82" s="26">
        <v>1457.9690000000001</v>
      </c>
      <c r="X82" s="26">
        <v>2063.732</v>
      </c>
      <c r="Y82" s="26">
        <v>2307.7040000000002</v>
      </c>
      <c r="Z82" s="26">
        <v>2358.5720000000001</v>
      </c>
      <c r="AA82" s="26">
        <v>1853.348</v>
      </c>
      <c r="AB82" s="26">
        <v>2787.5650000000001</v>
      </c>
      <c r="AC82" s="26">
        <v>1843.2449999999999</v>
      </c>
      <c r="AD82" s="26">
        <v>1796.479</v>
      </c>
      <c r="AE82" s="26">
        <v>1316.924</v>
      </c>
    </row>
    <row r="83" spans="1:31" x14ac:dyDescent="0.3">
      <c r="A83" s="57" t="s">
        <v>28</v>
      </c>
      <c r="B83" s="26">
        <v>41.313470000000002</v>
      </c>
      <c r="C83" s="26">
        <v>142.03450000000001</v>
      </c>
      <c r="D83" s="26">
        <v>207.31319999999999</v>
      </c>
      <c r="E83" s="26">
        <v>284.2242</v>
      </c>
      <c r="F83" s="26">
        <v>332.27080000000001</v>
      </c>
      <c r="G83" s="26">
        <v>359.52659999999997</v>
      </c>
      <c r="H83" s="26">
        <v>268.2715</v>
      </c>
      <c r="I83" s="26">
        <v>156.81319999999999</v>
      </c>
      <c r="J83" s="26">
        <v>40.799460000000003</v>
      </c>
      <c r="K83" s="26">
        <v>0</v>
      </c>
      <c r="L83" s="26">
        <v>290.2713</v>
      </c>
      <c r="M83" s="26">
        <v>613.6884</v>
      </c>
      <c r="N83" s="26">
        <v>936.53589999999997</v>
      </c>
      <c r="O83" s="26">
        <v>881.90920000000006</v>
      </c>
      <c r="P83" s="26">
        <v>1064.367</v>
      </c>
      <c r="Q83" s="26">
        <v>865.65989999999999</v>
      </c>
      <c r="R83" s="26">
        <v>1019.178</v>
      </c>
      <c r="S83" s="26">
        <v>590.83309999999994</v>
      </c>
      <c r="T83" s="26">
        <v>427.97300000000001</v>
      </c>
      <c r="U83" s="26">
        <v>220.34469999999999</v>
      </c>
      <c r="V83" s="26">
        <v>473.63010000000003</v>
      </c>
      <c r="W83" s="26">
        <v>635.01250000000005</v>
      </c>
      <c r="X83" s="26">
        <v>1091.752</v>
      </c>
      <c r="Y83" s="26">
        <v>1454.182</v>
      </c>
      <c r="Z83" s="26">
        <v>1721.182</v>
      </c>
      <c r="AA83" s="26">
        <v>1129.175</v>
      </c>
      <c r="AB83" s="26">
        <v>1459.4469999999999</v>
      </c>
      <c r="AC83" s="26">
        <v>1090.796</v>
      </c>
      <c r="AD83" s="26">
        <v>1180.7080000000001</v>
      </c>
      <c r="AE83" s="26">
        <v>733.04179999999997</v>
      </c>
    </row>
    <row r="84" spans="1:31" x14ac:dyDescent="0.3">
      <c r="A84" s="57" t="s">
        <v>29</v>
      </c>
      <c r="B84" s="26">
        <v>23.37172</v>
      </c>
      <c r="C84" s="26">
        <v>89.015619999999998</v>
      </c>
      <c r="D84" s="26">
        <v>164.92490000000001</v>
      </c>
      <c r="E84" s="26">
        <v>169.8562</v>
      </c>
      <c r="F84" s="26">
        <v>197.03319999999999</v>
      </c>
      <c r="G84" s="26">
        <v>239.5574</v>
      </c>
      <c r="H84" s="26">
        <v>144.68889999999999</v>
      </c>
      <c r="I84" s="26">
        <v>93.981219999999993</v>
      </c>
      <c r="J84" s="26">
        <v>28.717739999999999</v>
      </c>
      <c r="K84" s="26">
        <v>0</v>
      </c>
      <c r="L84" s="26">
        <v>190.71789999999999</v>
      </c>
      <c r="M84" s="26">
        <v>326.3734</v>
      </c>
      <c r="N84" s="26">
        <v>481.4871</v>
      </c>
      <c r="O84" s="26">
        <v>557.17930000000001</v>
      </c>
      <c r="P84" s="26">
        <v>597.26530000000002</v>
      </c>
      <c r="Q84" s="26">
        <v>507.61660000000001</v>
      </c>
      <c r="R84" s="26">
        <v>497.70639999999997</v>
      </c>
      <c r="S84" s="26">
        <v>375.48379999999997</v>
      </c>
      <c r="T84" s="26">
        <v>240.517</v>
      </c>
      <c r="U84" s="26">
        <v>99.597399999999993</v>
      </c>
      <c r="V84" s="26">
        <v>334.66059999999999</v>
      </c>
      <c r="W84" s="26">
        <v>560.99429999999995</v>
      </c>
      <c r="X84" s="26">
        <v>765.96659999999997</v>
      </c>
      <c r="Y84" s="26">
        <v>792.69470000000001</v>
      </c>
      <c r="Z84" s="26">
        <v>1096.76</v>
      </c>
      <c r="AA84" s="26">
        <v>1174.884</v>
      </c>
      <c r="AB84" s="26">
        <v>1156.5609999999999</v>
      </c>
      <c r="AC84" s="26">
        <v>782.30930000000001</v>
      </c>
      <c r="AD84" s="26">
        <v>597.84410000000003</v>
      </c>
      <c r="AE84" s="26">
        <v>368.1866</v>
      </c>
    </row>
    <row r="85" spans="1:31" x14ac:dyDescent="0.3">
      <c r="A85" s="57" t="s">
        <v>30</v>
      </c>
      <c r="B85" s="26">
        <v>31.336189999999998</v>
      </c>
      <c r="C85" s="26">
        <v>132.9101</v>
      </c>
      <c r="D85" s="26">
        <v>224.40100000000001</v>
      </c>
      <c r="E85" s="26">
        <v>180.56989999999999</v>
      </c>
      <c r="F85" s="26">
        <v>172.76070000000001</v>
      </c>
      <c r="G85" s="26">
        <v>309.322</v>
      </c>
      <c r="H85" s="26">
        <v>224.84180000000001</v>
      </c>
      <c r="I85" s="26">
        <v>116.5853</v>
      </c>
      <c r="J85" s="26">
        <v>26.037279999999999</v>
      </c>
      <c r="K85" s="26">
        <v>0</v>
      </c>
      <c r="L85" s="26">
        <v>207.37870000000001</v>
      </c>
      <c r="M85" s="26">
        <v>410.0831</v>
      </c>
      <c r="N85" s="26">
        <v>589.27250000000004</v>
      </c>
      <c r="O85" s="26">
        <v>663.9597</v>
      </c>
      <c r="P85" s="26">
        <v>727.77290000000005</v>
      </c>
      <c r="Q85" s="26">
        <v>703.89869999999996</v>
      </c>
      <c r="R85" s="26">
        <v>630.16899999999998</v>
      </c>
      <c r="S85" s="26">
        <v>435.4957</v>
      </c>
      <c r="T85" s="26">
        <v>293.1028</v>
      </c>
      <c r="U85" s="26">
        <v>128.8416</v>
      </c>
      <c r="V85" s="26">
        <v>345.63670000000002</v>
      </c>
      <c r="W85" s="26">
        <v>775.57539999999995</v>
      </c>
      <c r="X85" s="26">
        <v>1007.069</v>
      </c>
      <c r="Y85" s="26">
        <v>1105.4380000000001</v>
      </c>
      <c r="Z85" s="26">
        <v>1439.5540000000001</v>
      </c>
      <c r="AA85" s="26">
        <v>1149.251</v>
      </c>
      <c r="AB85" s="26">
        <v>1420.269</v>
      </c>
      <c r="AC85" s="26">
        <v>1026.5820000000001</v>
      </c>
      <c r="AD85" s="26">
        <v>912.6866</v>
      </c>
      <c r="AE85" s="26">
        <v>473.1936</v>
      </c>
    </row>
  </sheetData>
  <sortState xmlns:xlrd2="http://schemas.microsoft.com/office/spreadsheetml/2017/richdata2" ref="A32:AE56">
    <sortCondition ref="A32:A56" customList="A1,A3,A5,A7,A9,C1,C3,C5,C7,C9,E1,E3,E5,E7,E9,G1,G3,G5,G7,G9,I1,I3,I5,I7,I9"/>
  </sortState>
  <mergeCells count="12">
    <mergeCell ref="A59:A60"/>
    <mergeCell ref="B59:K59"/>
    <mergeCell ref="L59:U59"/>
    <mergeCell ref="V59:AE59"/>
    <mergeCell ref="A1:A2"/>
    <mergeCell ref="B1:K1"/>
    <mergeCell ref="L1:U1"/>
    <mergeCell ref="V1:AE1"/>
    <mergeCell ref="A30:A31"/>
    <mergeCell ref="B30:K30"/>
    <mergeCell ref="L30:U30"/>
    <mergeCell ref="V30:AE30"/>
  </mergeCells>
  <conditionalFormatting sqref="B3:AE27">
    <cfRule type="cellIs" dxfId="14" priority="4" operator="lessThan">
      <formula>500</formula>
    </cfRule>
    <cfRule type="cellIs" dxfId="13" priority="5" operator="lessThan">
      <formula>450</formula>
    </cfRule>
  </conditionalFormatting>
  <conditionalFormatting sqref="AG4">
    <cfRule type="cellIs" dxfId="12" priority="1" operator="greaterThan">
      <formula>500</formula>
    </cfRule>
    <cfRule type="cellIs" dxfId="11" priority="2" operator="greaterThan">
      <formula>250</formula>
    </cfRule>
    <cfRule type="cellIs" dxfId="10" priority="3" operator="greaterThan">
      <formula>500</formula>
    </cfRule>
  </conditionalFormatting>
  <pageMargins left="0.7" right="0.7" top="0.75" bottom="0.75" header="0.3" footer="0.3"/>
  <pageSetup paperSize="9" scale="40" orientation="landscape" r:id="rId1"/>
  <ignoredErrors>
    <ignoredError sqref="B28:AE28" formulaRange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967CA9-4BFC-4583-8789-1E22DCEBE5D0}">
  <dimension ref="A1:AG58"/>
  <sheetViews>
    <sheetView tabSelected="1" topLeftCell="A21" zoomScale="60" zoomScaleNormal="60" workbookViewId="0">
      <selection activeCell="AL32" sqref="AL32"/>
    </sheetView>
  </sheetViews>
  <sheetFormatPr defaultRowHeight="14.4" x14ac:dyDescent="0.3"/>
  <cols>
    <col min="1" max="1" width="11.33203125" bestFit="1" customWidth="1"/>
  </cols>
  <sheetData>
    <row r="1" spans="1:33" ht="15" thickBot="1" x14ac:dyDescent="0.35">
      <c r="A1" s="122" t="s">
        <v>53</v>
      </c>
      <c r="B1" s="124" t="s">
        <v>71</v>
      </c>
      <c r="C1" s="125"/>
      <c r="D1" s="125"/>
      <c r="E1" s="125"/>
      <c r="F1" s="125"/>
      <c r="G1" s="125"/>
      <c r="H1" s="125"/>
      <c r="I1" s="125"/>
      <c r="J1" s="125"/>
      <c r="K1" s="126"/>
      <c r="L1" s="124" t="s">
        <v>72</v>
      </c>
      <c r="M1" s="125"/>
      <c r="N1" s="125"/>
      <c r="O1" s="125"/>
      <c r="P1" s="125"/>
      <c r="Q1" s="125"/>
      <c r="R1" s="125"/>
      <c r="S1" s="125"/>
      <c r="T1" s="125"/>
      <c r="U1" s="126"/>
      <c r="V1" s="124" t="s">
        <v>73</v>
      </c>
      <c r="W1" s="125"/>
      <c r="X1" s="125"/>
      <c r="Y1" s="125"/>
      <c r="Z1" s="125"/>
      <c r="AA1" s="125"/>
      <c r="AB1" s="125"/>
      <c r="AC1" s="125"/>
      <c r="AD1" s="125"/>
      <c r="AE1" s="126"/>
    </row>
    <row r="2" spans="1:33" ht="15" thickBot="1" x14ac:dyDescent="0.35">
      <c r="A2" s="123"/>
      <c r="B2" s="47">
        <v>8.3000000000000007</v>
      </c>
      <c r="C2" s="47">
        <v>9.3000000000000007</v>
      </c>
      <c r="D2" s="47">
        <v>10.3</v>
      </c>
      <c r="E2" s="47">
        <v>11.3</v>
      </c>
      <c r="F2" s="47">
        <v>12.3</v>
      </c>
      <c r="G2" s="47">
        <v>13.3</v>
      </c>
      <c r="H2" s="47">
        <v>14.3</v>
      </c>
      <c r="I2" s="47">
        <v>15.3</v>
      </c>
      <c r="J2" s="47">
        <v>16.3</v>
      </c>
      <c r="K2" s="48">
        <v>17.3</v>
      </c>
      <c r="L2" s="47">
        <v>8.3000000000000007</v>
      </c>
      <c r="M2" s="47">
        <v>9.3000000000000007</v>
      </c>
      <c r="N2" s="47">
        <v>10.3</v>
      </c>
      <c r="O2" s="47">
        <v>11.3</v>
      </c>
      <c r="P2" s="47">
        <v>12.3</v>
      </c>
      <c r="Q2" s="47">
        <v>13.3</v>
      </c>
      <c r="R2" s="47">
        <v>14.3</v>
      </c>
      <c r="S2" s="47">
        <v>15.3</v>
      </c>
      <c r="T2" s="47">
        <v>16.3</v>
      </c>
      <c r="U2" s="48">
        <v>17.3</v>
      </c>
      <c r="V2" s="48">
        <v>7.3</v>
      </c>
      <c r="W2" s="47">
        <v>8.3000000000000007</v>
      </c>
      <c r="X2" s="47">
        <v>9.3000000000000007</v>
      </c>
      <c r="Y2" s="47">
        <v>10.3</v>
      </c>
      <c r="Z2" s="47">
        <v>11.3</v>
      </c>
      <c r="AA2" s="47">
        <v>12.3</v>
      </c>
      <c r="AB2" s="47">
        <v>13.3</v>
      </c>
      <c r="AC2" s="47">
        <v>14.3</v>
      </c>
      <c r="AD2" s="47">
        <v>15.3</v>
      </c>
      <c r="AE2" s="48">
        <v>16.3</v>
      </c>
    </row>
    <row r="3" spans="1:33" x14ac:dyDescent="0.3">
      <c r="A3" s="92" t="s">
        <v>6</v>
      </c>
      <c r="B3" s="26">
        <f>'Electric lighting'!$G3+'Overcast Sky'!B3</f>
        <v>612.00435999999991</v>
      </c>
      <c r="C3" s="26">
        <f>'Electric lighting'!$G3+'Overcast Sky'!C3</f>
        <v>736.97519999999997</v>
      </c>
      <c r="D3" s="26">
        <f>'Electric lighting'!$G3+'Overcast Sky'!D3</f>
        <v>946.28340000000003</v>
      </c>
      <c r="E3" s="26">
        <f>'Electric lighting'!$G3+'Overcast Sky'!E3</f>
        <v>1014.4354999999999</v>
      </c>
      <c r="F3" s="26">
        <f>'Electric lighting'!$G3+'Overcast Sky'!F3</f>
        <v>1133.6664999999998</v>
      </c>
      <c r="G3" s="26">
        <f>'Electric lighting'!$G3+'Overcast Sky'!G3</f>
        <v>1066.5974999999999</v>
      </c>
      <c r="H3" s="26">
        <f>'Electric lighting'!$G3+'Overcast Sky'!H3</f>
        <v>887.55629999999996</v>
      </c>
      <c r="I3" s="26">
        <f>'Electric lighting'!$G3+'Overcast Sky'!I3</f>
        <v>750.00829999999996</v>
      </c>
      <c r="J3" s="26">
        <f>'Electric lighting'!$G3+'Overcast Sky'!J3</f>
        <v>612.24284999999998</v>
      </c>
      <c r="K3" s="26">
        <f>'Electric lighting'!$G3+'Overcast Sky'!K3</f>
        <v>577.29999999999995</v>
      </c>
      <c r="L3" s="26">
        <f>'Electric lighting'!$G3+'Overcast Sky'!L3</f>
        <v>1056.5833</v>
      </c>
      <c r="M3" s="26">
        <f>'Electric lighting'!$G3+'Overcast Sky'!M3</f>
        <v>1287.963</v>
      </c>
      <c r="N3" s="26">
        <f>'Overcast Sky'!N3</f>
        <v>831.41039999999998</v>
      </c>
      <c r="O3" s="26">
        <f>'Overcast Sky'!O3</f>
        <v>993.68129999999996</v>
      </c>
      <c r="P3" s="26">
        <f>'Overcast Sky'!P3</f>
        <v>1348.48</v>
      </c>
      <c r="Q3" s="26">
        <f>'Overcast Sky'!Q3</f>
        <v>1237.134</v>
      </c>
      <c r="R3" s="26">
        <f>'Overcast Sky'!R3</f>
        <v>1358.8689999999999</v>
      </c>
      <c r="S3" s="26">
        <f>'Overcast Sky'!S3</f>
        <v>829.09609999999998</v>
      </c>
      <c r="T3" s="26">
        <f>'Electric lighting'!$G3+'Overcast Sky'!T3</f>
        <v>1075.8778</v>
      </c>
      <c r="U3" s="26">
        <f>'Electric lighting'!$G3+'Overcast Sky'!U3</f>
        <v>815.62579999999991</v>
      </c>
      <c r="V3" s="26">
        <f>'Electric lighting'!$G3+'Overcast Sky'!V3</f>
        <v>1217.7666999999999</v>
      </c>
      <c r="W3" s="26">
        <f>'Overcast Sky'!W3</f>
        <v>1066.501</v>
      </c>
      <c r="X3" s="26">
        <f>'Overcast Sky'!X3</f>
        <v>1422.4190000000001</v>
      </c>
      <c r="Y3" s="26">
        <f>'Overcast Sky'!Y3</f>
        <v>1640.366</v>
      </c>
      <c r="Z3" s="26">
        <f>'Overcast Sky'!Z3</f>
        <v>1824.22</v>
      </c>
      <c r="AA3" s="26">
        <f>'Overcast Sky'!AA3</f>
        <v>1686.8489999999999</v>
      </c>
      <c r="AB3" s="26">
        <f>'Overcast Sky'!AB3</f>
        <v>1558.0609999999999</v>
      </c>
      <c r="AC3" s="26">
        <f>'Overcast Sky'!AC3</f>
        <v>1411.355</v>
      </c>
      <c r="AD3" s="26">
        <f>'Overcast Sky'!AD3</f>
        <v>1479.902</v>
      </c>
      <c r="AE3" s="26">
        <f>'Overcast Sky'!AE3</f>
        <v>989.10609999999997</v>
      </c>
      <c r="AG3" s="3" t="s">
        <v>44</v>
      </c>
    </row>
    <row r="4" spans="1:33" x14ac:dyDescent="0.3">
      <c r="A4" s="104" t="s">
        <v>7</v>
      </c>
      <c r="B4" s="26">
        <f>'Electric lighting'!$G4+'Overcast Sky'!B4</f>
        <v>670.86329999999998</v>
      </c>
      <c r="C4" s="26">
        <f>'Electric lighting'!$G4+'Overcast Sky'!C4</f>
        <v>760.10239999999999</v>
      </c>
      <c r="D4" s="26">
        <f>'Electric lighting'!$G4+'Overcast Sky'!D4</f>
        <v>951.59870000000001</v>
      </c>
      <c r="E4" s="26">
        <f>'Electric lighting'!$G4+'Overcast Sky'!E4</f>
        <v>981.04020000000003</v>
      </c>
      <c r="F4" s="26">
        <f>'Electric lighting'!$G4+'Overcast Sky'!F4</f>
        <v>1091.4079999999999</v>
      </c>
      <c r="G4" s="26">
        <f>'Electric lighting'!$G4+'Overcast Sky'!G4</f>
        <v>1058.0232000000001</v>
      </c>
      <c r="H4" s="26">
        <f>'Electric lighting'!$G4+'Overcast Sky'!H4</f>
        <v>911.27649999999994</v>
      </c>
      <c r="I4" s="26">
        <f>'Electric lighting'!$G4+'Overcast Sky'!I4</f>
        <v>785.86170000000004</v>
      </c>
      <c r="J4" s="26">
        <f>'Electric lighting'!$G4+'Overcast Sky'!J4</f>
        <v>669.73401999999999</v>
      </c>
      <c r="K4" s="26">
        <f>'Electric lighting'!$G4+'Overcast Sky'!K4</f>
        <v>635.1</v>
      </c>
      <c r="L4" s="26">
        <f>'Electric lighting'!$G4+'Overcast Sky'!L4</f>
        <v>1034.7174</v>
      </c>
      <c r="M4" s="26">
        <f>'Electric lighting'!$G4+'Overcast Sky'!M4</f>
        <v>1375.0099</v>
      </c>
      <c r="N4" s="26">
        <f>'Overcast Sky'!N4</f>
        <v>913.50739999999996</v>
      </c>
      <c r="O4" s="26">
        <f>'Overcast Sky'!O4</f>
        <v>1049.261</v>
      </c>
      <c r="P4" s="26">
        <f>'Overcast Sky'!P4</f>
        <v>1283.1610000000001</v>
      </c>
      <c r="Q4" s="26">
        <f>'Overcast Sky'!Q4</f>
        <v>1158.693</v>
      </c>
      <c r="R4" s="26">
        <f>'Overcast Sky'!R4</f>
        <v>1134.886</v>
      </c>
      <c r="S4" s="26">
        <f>'Overcast Sky'!S4</f>
        <v>946.9366</v>
      </c>
      <c r="T4" s="26">
        <f>'Electric lighting'!$G4+'Overcast Sky'!T4</f>
        <v>1064.0911000000001</v>
      </c>
      <c r="U4" s="26">
        <f>'Electric lighting'!$G4+'Overcast Sky'!U4</f>
        <v>859.94759999999997</v>
      </c>
      <c r="V4" s="26">
        <f>'Electric lighting'!$G4+'Overcast Sky'!V4</f>
        <v>1389.4494</v>
      </c>
      <c r="W4" s="26">
        <f>'Overcast Sky'!W4</f>
        <v>1050.2470000000001</v>
      </c>
      <c r="X4" s="26">
        <f>'Overcast Sky'!X4</f>
        <v>1281.548</v>
      </c>
      <c r="Y4" s="26">
        <f>'Overcast Sky'!Y4</f>
        <v>1834.12</v>
      </c>
      <c r="Z4" s="26">
        <f>'Overcast Sky'!Z4</f>
        <v>1752.548</v>
      </c>
      <c r="AA4" s="26">
        <f>'Overcast Sky'!AA4</f>
        <v>1784.277</v>
      </c>
      <c r="AB4" s="26">
        <f>'Overcast Sky'!AB4</f>
        <v>1809.8989999999999</v>
      </c>
      <c r="AC4" s="26">
        <f>'Overcast Sky'!AC4</f>
        <v>1499.2070000000001</v>
      </c>
      <c r="AD4" s="26">
        <f>'Overcast Sky'!AD4</f>
        <v>1293.0050000000001</v>
      </c>
      <c r="AE4" s="26">
        <f>'Overcast Sky'!AE4</f>
        <v>1134.845</v>
      </c>
      <c r="AG4" s="3" t="s">
        <v>74</v>
      </c>
    </row>
    <row r="5" spans="1:33" x14ac:dyDescent="0.3">
      <c r="A5" s="104" t="s">
        <v>8</v>
      </c>
      <c r="B5" s="26">
        <f>'Electric lighting'!$G5+'Overcast Sky'!B5</f>
        <v>717.70614999999998</v>
      </c>
      <c r="C5" s="26">
        <f>'Electric lighting'!$G5+'Overcast Sky'!C5</f>
        <v>871.32349999999997</v>
      </c>
      <c r="D5" s="26">
        <f>'Electric lighting'!$G5+'Overcast Sky'!D5</f>
        <v>1104.8136</v>
      </c>
      <c r="E5" s="26">
        <f>'Electric lighting'!$G5+'Overcast Sky'!E5</f>
        <v>1258.2564</v>
      </c>
      <c r="F5" s="26">
        <f>'Electric lighting'!$G5+'Overcast Sky'!F5</f>
        <v>1296.9013</v>
      </c>
      <c r="G5" s="26">
        <f>'Electric lighting'!$G5+'Overcast Sky'!G5</f>
        <v>1193.6385</v>
      </c>
      <c r="H5" s="26">
        <f>'Electric lighting'!$G5+'Overcast Sky'!H5</f>
        <v>1045.3964000000001</v>
      </c>
      <c r="I5" s="26">
        <f>'Electric lighting'!$G5+'Overcast Sky'!I5</f>
        <v>872.21259999999995</v>
      </c>
      <c r="J5" s="26">
        <f>'Electric lighting'!$G5+'Overcast Sky'!J5</f>
        <v>714.28629999999998</v>
      </c>
      <c r="K5" s="26">
        <f>'Electric lighting'!$G5+'Overcast Sky'!K5</f>
        <v>670.4</v>
      </c>
      <c r="L5" s="26">
        <f>'Electric lighting'!$G5+'Overcast Sky'!L5</f>
        <v>1368.1073000000001</v>
      </c>
      <c r="M5" s="26">
        <f>'Electric lighting'!$G5+'Overcast Sky'!M5</f>
        <v>1592.1271999999999</v>
      </c>
      <c r="N5" s="26">
        <f>'Overcast Sky'!N5</f>
        <v>1164.308</v>
      </c>
      <c r="O5" s="26">
        <f>'Overcast Sky'!O5</f>
        <v>1365.4490000000001</v>
      </c>
      <c r="P5" s="26">
        <f>'Overcast Sky'!P5</f>
        <v>1863.396</v>
      </c>
      <c r="Q5" s="26">
        <f>'Overcast Sky'!Q5</f>
        <v>1517.452</v>
      </c>
      <c r="R5" s="26">
        <f>'Overcast Sky'!R5</f>
        <v>1632.92</v>
      </c>
      <c r="S5" s="26">
        <f>'Overcast Sky'!S5</f>
        <v>1089.998</v>
      </c>
      <c r="T5" s="26">
        <f>'Electric lighting'!$G5+'Overcast Sky'!T5</f>
        <v>1250.4004</v>
      </c>
      <c r="U5" s="26">
        <f>'Electric lighting'!$G5+'Overcast Sky'!U5</f>
        <v>933.9532999999999</v>
      </c>
      <c r="V5" s="26">
        <f>'Electric lighting'!$G5+'Overcast Sky'!V5</f>
        <v>1506.6628000000001</v>
      </c>
      <c r="W5" s="26">
        <f>'Overcast Sky'!W5</f>
        <v>1267.6089999999999</v>
      </c>
      <c r="X5" s="26">
        <f>'Overcast Sky'!X5</f>
        <v>2061.0790000000002</v>
      </c>
      <c r="Y5" s="26">
        <f>'Overcast Sky'!Y5</f>
        <v>2302.1979999999999</v>
      </c>
      <c r="Z5" s="26">
        <f>'Overcast Sky'!Z5</f>
        <v>2340.77</v>
      </c>
      <c r="AA5" s="26">
        <f>'Overcast Sky'!AA5</f>
        <v>2280.2489999999998</v>
      </c>
      <c r="AB5" s="26">
        <f>'Overcast Sky'!AB5</f>
        <v>2425.0030000000002</v>
      </c>
      <c r="AC5" s="26">
        <f>'Overcast Sky'!AC5</f>
        <v>1707.0519999999999</v>
      </c>
      <c r="AD5" s="26">
        <f>'Overcast Sky'!AD5</f>
        <v>1709.1959999999999</v>
      </c>
      <c r="AE5" s="26">
        <f>'Overcast Sky'!AE5</f>
        <v>1326.548</v>
      </c>
      <c r="AG5" s="3" t="s">
        <v>75</v>
      </c>
    </row>
    <row r="6" spans="1:33" x14ac:dyDescent="0.3">
      <c r="A6" s="104" t="s">
        <v>9</v>
      </c>
      <c r="B6" s="26">
        <f>'Electric lighting'!$G6+'Overcast Sky'!B6</f>
        <v>750.43030999999996</v>
      </c>
      <c r="C6" s="26">
        <f>'Electric lighting'!$G6+'Overcast Sky'!C6</f>
        <v>966.0829</v>
      </c>
      <c r="D6" s="26">
        <f>'Electric lighting'!$G6+'Overcast Sky'!D6</f>
        <v>1217.5098</v>
      </c>
      <c r="E6" s="26">
        <f>'Electric lighting'!$G6+'Overcast Sky'!E6</f>
        <v>1343.1622</v>
      </c>
      <c r="F6" s="26">
        <f>'Electric lighting'!$G6+'Overcast Sky'!F6</f>
        <v>1451.4353999999998</v>
      </c>
      <c r="G6" s="26">
        <f>'Electric lighting'!$G6+'Overcast Sky'!G6</f>
        <v>1347.0308</v>
      </c>
      <c r="H6" s="26">
        <f>'Electric lighting'!$G6+'Overcast Sky'!H6</f>
        <v>1242.9985000000001</v>
      </c>
      <c r="I6" s="26">
        <f>'Electric lighting'!$G6+'Overcast Sky'!I6</f>
        <v>989.13639999999998</v>
      </c>
      <c r="J6" s="26">
        <f>'Electric lighting'!$G6+'Overcast Sky'!J6</f>
        <v>730.02737000000002</v>
      </c>
      <c r="K6" s="26">
        <f>'Electric lighting'!$G6+'Overcast Sky'!K6</f>
        <v>671.5</v>
      </c>
      <c r="L6" s="26">
        <f>'Electric lighting'!$G6+'Overcast Sky'!L6</f>
        <v>1600.4953</v>
      </c>
      <c r="M6" s="26">
        <f>'Electric lighting'!$G6+'Overcast Sky'!M6</f>
        <v>1917.7739999999999</v>
      </c>
      <c r="N6" s="26">
        <f>'Overcast Sky'!N6</f>
        <v>1445.4549999999999</v>
      </c>
      <c r="O6" s="26">
        <f>'Overcast Sky'!O6</f>
        <v>2151.7080000000001</v>
      </c>
      <c r="P6" s="26">
        <f>'Overcast Sky'!P6</f>
        <v>2377.6709999999998</v>
      </c>
      <c r="Q6" s="26">
        <f>'Overcast Sky'!Q6</f>
        <v>1996.07</v>
      </c>
      <c r="R6" s="26">
        <f>'Overcast Sky'!R6</f>
        <v>2617.5300000000002</v>
      </c>
      <c r="S6" s="26">
        <f>'Overcast Sky'!S6</f>
        <v>1327.633</v>
      </c>
      <c r="T6" s="26">
        <f>'Electric lighting'!$G6+'Overcast Sky'!T6</f>
        <v>1461.8580999999999</v>
      </c>
      <c r="U6" s="26">
        <f>'Electric lighting'!$G6+'Overcast Sky'!U6</f>
        <v>983.70900000000006</v>
      </c>
      <c r="V6" s="26">
        <f>'Electric lighting'!$G6+'Overcast Sky'!V6</f>
        <v>1856.7080000000001</v>
      </c>
      <c r="W6" s="26">
        <f>'Overcast Sky'!W6</f>
        <v>1690.0519999999999</v>
      </c>
      <c r="X6" s="26">
        <f>'Overcast Sky'!X6</f>
        <v>2745.0459999999998</v>
      </c>
      <c r="Y6" s="26">
        <f>'Overcast Sky'!Y6</f>
        <v>3089.1559999999999</v>
      </c>
      <c r="Z6" s="26">
        <f>'Overcast Sky'!Z6</f>
        <v>3157.9769999999999</v>
      </c>
      <c r="AA6" s="26">
        <f>'Overcast Sky'!AA6</f>
        <v>2938.6120000000001</v>
      </c>
      <c r="AB6" s="26">
        <f>'Overcast Sky'!AB6</f>
        <v>3596.616</v>
      </c>
      <c r="AC6" s="26">
        <f>'Overcast Sky'!AC6</f>
        <v>2466.5720000000001</v>
      </c>
      <c r="AD6" s="26">
        <f>'Overcast Sky'!AD6</f>
        <v>2418.0259999999998</v>
      </c>
      <c r="AE6" s="26">
        <f>'Overcast Sky'!AE6</f>
        <v>1886.2629999999999</v>
      </c>
    </row>
    <row r="7" spans="1:33" x14ac:dyDescent="0.3">
      <c r="A7" s="104" t="s">
        <v>18</v>
      </c>
      <c r="B7" s="26">
        <f>'Electric lighting'!$G7+'Overcast Sky'!B7</f>
        <v>730.52330000000006</v>
      </c>
      <c r="C7" s="26">
        <f>'Electric lighting'!$G7+'Overcast Sky'!C7</f>
        <v>1006.3068000000001</v>
      </c>
      <c r="D7" s="26">
        <f>'Electric lighting'!$G7+'Overcast Sky'!D7</f>
        <v>1420.0118</v>
      </c>
      <c r="E7" s="26">
        <f>'Electric lighting'!$G7+'Overcast Sky'!E7</f>
        <v>1678.4650000000001</v>
      </c>
      <c r="F7" s="26">
        <f>'Electric lighting'!$G7+'Overcast Sky'!F7</f>
        <v>1863.5450000000001</v>
      </c>
      <c r="G7" s="26">
        <f>'Electric lighting'!$G7+'Overcast Sky'!G7</f>
        <v>1950.19</v>
      </c>
      <c r="H7" s="26">
        <f>'Electric lighting'!$G7+'Overcast Sky'!H7</f>
        <v>1357.0442</v>
      </c>
      <c r="I7" s="26">
        <f>'Electric lighting'!$G7+'Overcast Sky'!I7</f>
        <v>1026.5415</v>
      </c>
      <c r="J7" s="26">
        <f>'Electric lighting'!$G7+'Overcast Sky'!J7</f>
        <v>703.59636</v>
      </c>
      <c r="K7" s="26">
        <f>'Electric lighting'!$G7+'Overcast Sky'!K7</f>
        <v>618.20000000000005</v>
      </c>
      <c r="L7" s="26">
        <f>'Electric lighting'!$G7+'Overcast Sky'!L7</f>
        <v>1886.25</v>
      </c>
      <c r="M7" s="26">
        <f>'Electric lighting'!$G7+'Overcast Sky'!M7</f>
        <v>2434.252</v>
      </c>
      <c r="N7" s="26">
        <f>'Overcast Sky'!N7</f>
        <v>2666.8380000000002</v>
      </c>
      <c r="O7" s="26">
        <f>'Overcast Sky'!O7</f>
        <v>2975.2089999999998</v>
      </c>
      <c r="P7" s="26">
        <f>'Overcast Sky'!P7</f>
        <v>4122.8159999999998</v>
      </c>
      <c r="Q7" s="26">
        <f>'Overcast Sky'!Q7</f>
        <v>2780.6320000000001</v>
      </c>
      <c r="R7" s="26">
        <f>'Overcast Sky'!R7</f>
        <v>3269.547</v>
      </c>
      <c r="S7" s="26">
        <f>'Overcast Sky'!S7</f>
        <v>2070.136</v>
      </c>
      <c r="T7" s="26">
        <f>'Electric lighting'!$G7+'Overcast Sky'!T7</f>
        <v>1720.2070000000001</v>
      </c>
      <c r="U7" s="26">
        <f>'Electric lighting'!$G7+'Overcast Sky'!U7</f>
        <v>1115.9977000000001</v>
      </c>
      <c r="V7" s="26">
        <f>'Electric lighting'!$G7+'Overcast Sky'!V7</f>
        <v>2210.33</v>
      </c>
      <c r="W7" s="26">
        <f>'Overcast Sky'!W7</f>
        <v>2496.105</v>
      </c>
      <c r="X7" s="26">
        <f>'Overcast Sky'!X7</f>
        <v>3969.86</v>
      </c>
      <c r="Y7" s="26">
        <f>'Overcast Sky'!Y7</f>
        <v>5488.6989999999996</v>
      </c>
      <c r="Z7" s="26">
        <f>'Overcast Sky'!Z7</f>
        <v>4766.7070000000003</v>
      </c>
      <c r="AA7" s="26">
        <f>'Overcast Sky'!AA7</f>
        <v>4401.1499999999996</v>
      </c>
      <c r="AB7" s="26">
        <f>'Overcast Sky'!AB7</f>
        <v>4358.7299999999996</v>
      </c>
      <c r="AC7" s="26">
        <f>'Overcast Sky'!AC7</f>
        <v>3142.49</v>
      </c>
      <c r="AD7" s="26">
        <f>'Overcast Sky'!AD7</f>
        <v>3061.4540000000002</v>
      </c>
      <c r="AE7" s="26">
        <f>'Overcast Sky'!AE7</f>
        <v>2689.3629999999998</v>
      </c>
    </row>
    <row r="8" spans="1:33" x14ac:dyDescent="0.3">
      <c r="A8" s="104" t="s">
        <v>10</v>
      </c>
      <c r="B8" s="26">
        <f>'Electric lighting'!$G8+'Overcast Sky'!B8</f>
        <v>595.33360000000005</v>
      </c>
      <c r="C8" s="26">
        <f>'Electric lighting'!$G8+'Overcast Sky'!C8</f>
        <v>656.41162000000008</v>
      </c>
      <c r="D8" s="26">
        <f>'Electric lighting'!$G8+'Overcast Sky'!D8</f>
        <v>802.75660000000005</v>
      </c>
      <c r="E8" s="26">
        <f>'Electric lighting'!$G8+'Overcast Sky'!E8</f>
        <v>890.05230000000006</v>
      </c>
      <c r="F8" s="26">
        <f>'Electric lighting'!$G8+'Overcast Sky'!F8</f>
        <v>894.8184</v>
      </c>
      <c r="G8" s="26">
        <f>'Electric lighting'!$G8+'Overcast Sky'!G8</f>
        <v>904.00289999999995</v>
      </c>
      <c r="H8" s="26">
        <f>'Electric lighting'!$G8+'Overcast Sky'!H8</f>
        <v>747.54680000000008</v>
      </c>
      <c r="I8" s="26">
        <f>'Electric lighting'!$G8+'Overcast Sky'!I8</f>
        <v>684.97829999999999</v>
      </c>
      <c r="J8" s="26">
        <f>'Electric lighting'!$G8+'Overcast Sky'!J8</f>
        <v>591.61180000000002</v>
      </c>
      <c r="K8" s="26">
        <f>'Electric lighting'!$G8+'Overcast Sky'!K8</f>
        <v>563.6</v>
      </c>
      <c r="L8" s="26">
        <f>'Electric lighting'!$G8+'Overcast Sky'!L8</f>
        <v>881.04500000000007</v>
      </c>
      <c r="M8" s="26">
        <f>'Electric lighting'!$G8+'Overcast Sky'!M8</f>
        <v>1047.4041</v>
      </c>
      <c r="N8" s="26">
        <f>'Overcast Sky'!N8</f>
        <v>644.89700000000005</v>
      </c>
      <c r="O8" s="26">
        <f>'Overcast Sky'!O8</f>
        <v>932.56150000000002</v>
      </c>
      <c r="P8" s="26">
        <f>'Overcast Sky'!P8</f>
        <v>829.34690000000001</v>
      </c>
      <c r="Q8" s="26">
        <f>'Overcast Sky'!Q8</f>
        <v>1121.962</v>
      </c>
      <c r="R8" s="26">
        <f>'Overcast Sky'!R8</f>
        <v>1068.171</v>
      </c>
      <c r="S8" s="26">
        <f>'Overcast Sky'!S8</f>
        <v>630.10749999999996</v>
      </c>
      <c r="T8" s="26">
        <f>'Electric lighting'!$G8+'Overcast Sky'!T8</f>
        <v>924.60040000000004</v>
      </c>
      <c r="U8" s="26">
        <f>'Electric lighting'!$G8+'Overcast Sky'!U8</f>
        <v>743.07389999999998</v>
      </c>
      <c r="V8" s="26">
        <f>'Electric lighting'!$G8+'Overcast Sky'!V8</f>
        <v>1141.7447</v>
      </c>
      <c r="W8" s="26">
        <f>'Overcast Sky'!W8</f>
        <v>812.53750000000002</v>
      </c>
      <c r="X8" s="26">
        <f>'Overcast Sky'!X8</f>
        <v>987.77210000000002</v>
      </c>
      <c r="Y8" s="26">
        <f>'Overcast Sky'!Y8</f>
        <v>1639.2560000000001</v>
      </c>
      <c r="Z8" s="26">
        <f>'Overcast Sky'!Z8</f>
        <v>1367.797</v>
      </c>
      <c r="AA8" s="26">
        <f>'Overcast Sky'!AA8</f>
        <v>1445.2239999999999</v>
      </c>
      <c r="AB8" s="26">
        <f>'Overcast Sky'!AB8</f>
        <v>1342.6510000000001</v>
      </c>
      <c r="AC8" s="26">
        <f>'Overcast Sky'!AC8</f>
        <v>1025.3389999999999</v>
      </c>
      <c r="AD8" s="26">
        <f>'Overcast Sky'!AD8</f>
        <v>1157.721</v>
      </c>
      <c r="AE8" s="26">
        <f>'Overcast Sky'!AE8</f>
        <v>908.16459999999995</v>
      </c>
    </row>
    <row r="9" spans="1:33" x14ac:dyDescent="0.3">
      <c r="A9" s="104" t="s">
        <v>11</v>
      </c>
      <c r="B9" s="26">
        <f>'Electric lighting'!$G9+'Overcast Sky'!B9</f>
        <v>652.71987999999999</v>
      </c>
      <c r="C9" s="26">
        <f>'Electric lighting'!$G9+'Overcast Sky'!C9</f>
        <v>752.08069999999998</v>
      </c>
      <c r="D9" s="26">
        <f>'Electric lighting'!$G9+'Overcast Sky'!D9</f>
        <v>923.67820000000006</v>
      </c>
      <c r="E9" s="26">
        <f>'Electric lighting'!$G9+'Overcast Sky'!E9</f>
        <v>946.76199999999994</v>
      </c>
      <c r="F9" s="26">
        <f>'Electric lighting'!$G9+'Overcast Sky'!F9</f>
        <v>1053.4097000000002</v>
      </c>
      <c r="G9" s="26">
        <f>'Electric lighting'!$G9+'Overcast Sky'!G9</f>
        <v>1086.9229</v>
      </c>
      <c r="H9" s="26">
        <f>'Electric lighting'!$G9+'Overcast Sky'!H9</f>
        <v>940.24279999999999</v>
      </c>
      <c r="I9" s="26">
        <f>'Electric lighting'!$G9+'Overcast Sky'!I9</f>
        <v>763.20640000000003</v>
      </c>
      <c r="J9" s="26">
        <f>'Electric lighting'!$G9+'Overcast Sky'!J9</f>
        <v>648.63255000000004</v>
      </c>
      <c r="K9" s="26">
        <f>'Electric lighting'!$G9+'Overcast Sky'!K9</f>
        <v>613.1</v>
      </c>
      <c r="L9" s="26">
        <f>'Electric lighting'!$G9+'Overcast Sky'!L9</f>
        <v>1003.5252</v>
      </c>
      <c r="M9" s="26">
        <f>'Electric lighting'!$G9+'Overcast Sky'!M9</f>
        <v>1167.2732000000001</v>
      </c>
      <c r="N9" s="26">
        <f>'Overcast Sky'!N9</f>
        <v>807.80020000000002</v>
      </c>
      <c r="O9" s="26">
        <f>'Overcast Sky'!O9</f>
        <v>1069.1320000000001</v>
      </c>
      <c r="P9" s="26">
        <f>'Overcast Sky'!P9</f>
        <v>1144.1590000000001</v>
      </c>
      <c r="Q9" s="26">
        <f>'Overcast Sky'!Q9</f>
        <v>1166.8800000000001</v>
      </c>
      <c r="R9" s="26">
        <f>'Overcast Sky'!R9</f>
        <v>1126.577</v>
      </c>
      <c r="S9" s="26">
        <f>'Overcast Sky'!S9</f>
        <v>825.44690000000003</v>
      </c>
      <c r="T9" s="26">
        <f>'Electric lighting'!$G9+'Overcast Sky'!T9</f>
        <v>885.10200000000009</v>
      </c>
      <c r="U9" s="26">
        <f>'Electric lighting'!$G9+'Overcast Sky'!U9</f>
        <v>791.53729999999996</v>
      </c>
      <c r="V9" s="26">
        <f>'Electric lighting'!$G9+'Overcast Sky'!V9</f>
        <v>1169.8247000000001</v>
      </c>
      <c r="W9" s="26">
        <f>'Overcast Sky'!W9</f>
        <v>916.26319999999998</v>
      </c>
      <c r="X9" s="26">
        <f>'Overcast Sky'!X9</f>
        <v>1237.0409999999999</v>
      </c>
      <c r="Y9" s="26">
        <f>'Overcast Sky'!Y9</f>
        <v>1535.6849999999999</v>
      </c>
      <c r="Z9" s="26">
        <f>'Overcast Sky'!Z9</f>
        <v>1681.68</v>
      </c>
      <c r="AA9" s="26">
        <f>'Overcast Sky'!AA9</f>
        <v>2050.576</v>
      </c>
      <c r="AB9" s="26">
        <f>'Overcast Sky'!AB9</f>
        <v>1643.1130000000001</v>
      </c>
      <c r="AC9" s="26">
        <f>'Overcast Sky'!AC9</f>
        <v>1236.655</v>
      </c>
      <c r="AD9" s="26">
        <f>'Overcast Sky'!AD9</f>
        <v>1582.35</v>
      </c>
      <c r="AE9" s="26">
        <f>'Overcast Sky'!AE9</f>
        <v>1036.934</v>
      </c>
    </row>
    <row r="10" spans="1:33" x14ac:dyDescent="0.3">
      <c r="A10" s="104" t="s">
        <v>12</v>
      </c>
      <c r="B10" s="26">
        <f>'Electric lighting'!$G10+'Overcast Sky'!B10</f>
        <v>715.93385000000001</v>
      </c>
      <c r="C10" s="26">
        <f>'Electric lighting'!$G10+'Overcast Sky'!C10</f>
        <v>843.89250000000004</v>
      </c>
      <c r="D10" s="26">
        <f>'Electric lighting'!$G10+'Overcast Sky'!D10</f>
        <v>1180.6695</v>
      </c>
      <c r="E10" s="26">
        <f>'Electric lighting'!$G10+'Overcast Sky'!E10</f>
        <v>1393.3083000000001</v>
      </c>
      <c r="F10" s="26">
        <f>'Electric lighting'!$G10+'Overcast Sky'!F10</f>
        <v>1491.1223</v>
      </c>
      <c r="G10" s="26">
        <f>'Electric lighting'!$G10+'Overcast Sky'!G10</f>
        <v>1348.4141</v>
      </c>
      <c r="H10" s="26">
        <f>'Electric lighting'!$G10+'Overcast Sky'!H10</f>
        <v>1145.6190000000001</v>
      </c>
      <c r="I10" s="26">
        <f>'Electric lighting'!$G10+'Overcast Sky'!I10</f>
        <v>897.9085</v>
      </c>
      <c r="J10" s="26">
        <f>'Electric lighting'!$G10+'Overcast Sky'!J10</f>
        <v>721.91181000000006</v>
      </c>
      <c r="K10" s="26">
        <f>'Electric lighting'!$G10+'Overcast Sky'!K10</f>
        <v>644.6</v>
      </c>
      <c r="L10" s="26">
        <f>'Electric lighting'!$G10+'Overcast Sky'!L10</f>
        <v>1375.3346000000001</v>
      </c>
      <c r="M10" s="26">
        <f>'Electric lighting'!$G10+'Overcast Sky'!M10</f>
        <v>1779.1480000000001</v>
      </c>
      <c r="N10" s="26">
        <f>'Overcast Sky'!N10</f>
        <v>1783.1089999999999</v>
      </c>
      <c r="O10" s="26">
        <f>'Overcast Sky'!O10</f>
        <v>1949.3530000000001</v>
      </c>
      <c r="P10" s="26">
        <f>'Overcast Sky'!P10</f>
        <v>2346.0520000000001</v>
      </c>
      <c r="Q10" s="26">
        <f>'Overcast Sky'!Q10</f>
        <v>2228.3310000000001</v>
      </c>
      <c r="R10" s="26">
        <f>'Overcast Sky'!R10</f>
        <v>2214.6819999999998</v>
      </c>
      <c r="S10" s="26">
        <f>'Overcast Sky'!S10</f>
        <v>1343.3130000000001</v>
      </c>
      <c r="T10" s="26">
        <f>'Electric lighting'!$G10+'Overcast Sky'!T10</f>
        <v>1406.2235000000001</v>
      </c>
      <c r="U10" s="26">
        <f>'Electric lighting'!$G10+'Overcast Sky'!U10</f>
        <v>970.03539999999998</v>
      </c>
      <c r="V10" s="26">
        <f>'Electric lighting'!$G10+'Overcast Sky'!V10</f>
        <v>1659.8220000000001</v>
      </c>
      <c r="W10" s="26">
        <f>'Overcast Sky'!W10</f>
        <v>2038.614</v>
      </c>
      <c r="X10" s="26">
        <f>'Overcast Sky'!X10</f>
        <v>2398.2759999999998</v>
      </c>
      <c r="Y10" s="26">
        <f>'Overcast Sky'!Y10</f>
        <v>2629.1260000000002</v>
      </c>
      <c r="Z10" s="26">
        <f>'Overcast Sky'!Z10</f>
        <v>3647.6469999999999</v>
      </c>
      <c r="AA10" s="26">
        <f>'Overcast Sky'!AA10</f>
        <v>3342.3760000000002</v>
      </c>
      <c r="AB10" s="26">
        <f>'Overcast Sky'!AB10</f>
        <v>2541.0740000000001</v>
      </c>
      <c r="AC10" s="26">
        <f>'Overcast Sky'!AC10</f>
        <v>3014.6370000000002</v>
      </c>
      <c r="AD10" s="26">
        <f>'Overcast Sky'!AD10</f>
        <v>2442.3290000000002</v>
      </c>
      <c r="AE10" s="26">
        <f>'Overcast Sky'!AE10</f>
        <v>1642.028</v>
      </c>
    </row>
    <row r="11" spans="1:33" x14ac:dyDescent="0.3">
      <c r="A11" s="104" t="s">
        <v>13</v>
      </c>
      <c r="B11" s="26">
        <f>'Electric lighting'!$G11+'Overcast Sky'!B11</f>
        <v>746.40800000000002</v>
      </c>
      <c r="C11" s="26">
        <f>'Electric lighting'!$G11+'Overcast Sky'!C11</f>
        <v>989.61220000000003</v>
      </c>
      <c r="D11" s="26">
        <f>'Electric lighting'!$G11+'Overcast Sky'!D11</f>
        <v>1454.7968999999998</v>
      </c>
      <c r="E11" s="26">
        <f>'Electric lighting'!$G11+'Overcast Sky'!E11</f>
        <v>1665.6849999999999</v>
      </c>
      <c r="F11" s="26">
        <f>'Electric lighting'!$G11+'Overcast Sky'!F11</f>
        <v>1949.1529999999998</v>
      </c>
      <c r="G11" s="26">
        <f>'Electric lighting'!$G11+'Overcast Sky'!G11</f>
        <v>1792.1239999999998</v>
      </c>
      <c r="H11" s="26">
        <f>'Electric lighting'!$G11+'Overcast Sky'!H11</f>
        <v>1376.9553999999998</v>
      </c>
      <c r="I11" s="26">
        <f>'Electric lighting'!$G11+'Overcast Sky'!I11</f>
        <v>996.66219999999998</v>
      </c>
      <c r="J11" s="26">
        <f>'Electric lighting'!$G11+'Overcast Sky'!J11</f>
        <v>714.70214999999996</v>
      </c>
      <c r="K11" s="26">
        <f>'Electric lighting'!$G11+'Overcast Sky'!K11</f>
        <v>635.9</v>
      </c>
      <c r="L11" s="26">
        <f>'Electric lighting'!$G11+'Overcast Sky'!L11</f>
        <v>1851.1399999999999</v>
      </c>
      <c r="M11" s="26">
        <f>'Electric lighting'!$G11+'Overcast Sky'!M11</f>
        <v>2528.0880000000002</v>
      </c>
      <c r="N11" s="26">
        <f>'Overcast Sky'!N11</f>
        <v>2548.9740000000002</v>
      </c>
      <c r="O11" s="26">
        <f>'Overcast Sky'!O11</f>
        <v>2581.4169999999999</v>
      </c>
      <c r="P11" s="26">
        <f>'Overcast Sky'!P11</f>
        <v>3907.681</v>
      </c>
      <c r="Q11" s="26">
        <f>'Overcast Sky'!Q11</f>
        <v>2583.4250000000002</v>
      </c>
      <c r="R11" s="26">
        <f>'Overcast Sky'!R11</f>
        <v>3431.712</v>
      </c>
      <c r="S11" s="26">
        <f>'Overcast Sky'!S11</f>
        <v>1794.0550000000001</v>
      </c>
      <c r="T11" s="26">
        <f>'Electric lighting'!$G11+'Overcast Sky'!T11</f>
        <v>1641.807</v>
      </c>
      <c r="U11" s="26">
        <f>'Electric lighting'!$G11+'Overcast Sky'!U11</f>
        <v>1123.9182000000001</v>
      </c>
      <c r="V11" s="26">
        <f>'Electric lighting'!$G11+'Overcast Sky'!V11</f>
        <v>2239.636</v>
      </c>
      <c r="W11" s="26">
        <f>'Overcast Sky'!W11</f>
        <v>2671.1239999999998</v>
      </c>
      <c r="X11" s="26">
        <f>'Overcast Sky'!X11</f>
        <v>3494.4569999999999</v>
      </c>
      <c r="Y11" s="26">
        <f>'Overcast Sky'!Y11</f>
        <v>5003.0330000000004</v>
      </c>
      <c r="Z11" s="26">
        <f>'Overcast Sky'!Z11</f>
        <v>4513.5190000000002</v>
      </c>
      <c r="AA11" s="26">
        <f>'Overcast Sky'!AA11</f>
        <v>3661.8609999999999</v>
      </c>
      <c r="AB11" s="26">
        <f>'Overcast Sky'!AB11</f>
        <v>3887.7310000000002</v>
      </c>
      <c r="AC11" s="26">
        <f>'Overcast Sky'!AC11</f>
        <v>3391.88</v>
      </c>
      <c r="AD11" s="26">
        <f>'Overcast Sky'!AD11</f>
        <v>3162.89</v>
      </c>
      <c r="AE11" s="26">
        <f>'Overcast Sky'!AE11</f>
        <v>2437.9810000000002</v>
      </c>
    </row>
    <row r="12" spans="1:33" x14ac:dyDescent="0.3">
      <c r="A12" s="104" t="s">
        <v>19</v>
      </c>
      <c r="B12" s="26">
        <f>'Electric lighting'!$G12+'Overcast Sky'!B12</f>
        <v>655.24356999999998</v>
      </c>
      <c r="C12" s="26">
        <f>'Electric lighting'!$G12+'Overcast Sky'!C12</f>
        <v>785.5625</v>
      </c>
      <c r="D12" s="26">
        <f>'Electric lighting'!$G12+'Overcast Sky'!D12</f>
        <v>970.41229999999996</v>
      </c>
      <c r="E12" s="26">
        <f>'Electric lighting'!$G12+'Overcast Sky'!E12</f>
        <v>1121.598</v>
      </c>
      <c r="F12" s="26">
        <f>'Electric lighting'!$G12+'Overcast Sky'!F12</f>
        <v>1317.694</v>
      </c>
      <c r="G12" s="26">
        <f>'Electric lighting'!$G12+'Overcast Sky'!G12</f>
        <v>1131.1156999999998</v>
      </c>
      <c r="H12" s="26">
        <f>'Electric lighting'!$G12+'Overcast Sky'!H12</f>
        <v>952.00060000000008</v>
      </c>
      <c r="I12" s="26">
        <f>'Electric lighting'!$G12+'Overcast Sky'!I12</f>
        <v>797.94589999999994</v>
      </c>
      <c r="J12" s="26">
        <f>'Electric lighting'!$G12+'Overcast Sky'!J12</f>
        <v>646.67128000000002</v>
      </c>
      <c r="K12" s="26">
        <f>'Electric lighting'!$G12+'Overcast Sky'!K12</f>
        <v>599.5</v>
      </c>
      <c r="L12" s="26">
        <f>'Electric lighting'!$G12+'Overcast Sky'!L12</f>
        <v>1128.7329999999999</v>
      </c>
      <c r="M12" s="26">
        <f>'Electric lighting'!$G12+'Overcast Sky'!M12</f>
        <v>1302.4929</v>
      </c>
      <c r="N12" s="26">
        <f>'Overcast Sky'!N12</f>
        <v>1097.5250000000001</v>
      </c>
      <c r="O12" s="26">
        <f>'Overcast Sky'!O12</f>
        <v>1352.396</v>
      </c>
      <c r="P12" s="26">
        <f>'Overcast Sky'!P12</f>
        <v>1760.663</v>
      </c>
      <c r="Q12" s="26">
        <f>'Overcast Sky'!Q12</f>
        <v>1367.6</v>
      </c>
      <c r="R12" s="26">
        <f>'Overcast Sky'!R12</f>
        <v>1661.211</v>
      </c>
      <c r="S12" s="26">
        <f>'Overcast Sky'!S12</f>
        <v>866.98680000000002</v>
      </c>
      <c r="T12" s="26">
        <f>'Electric lighting'!$G12+'Overcast Sky'!T12</f>
        <v>1190.0355</v>
      </c>
      <c r="U12" s="26">
        <f>'Electric lighting'!$G12+'Overcast Sky'!U12</f>
        <v>835.74890000000005</v>
      </c>
      <c r="V12" s="26">
        <f>'Electric lighting'!$G12+'Overcast Sky'!V12</f>
        <v>1386.6471000000001</v>
      </c>
      <c r="W12" s="26">
        <f>'Overcast Sky'!W12</f>
        <v>1344.1869999999999</v>
      </c>
      <c r="X12" s="26">
        <f>'Overcast Sky'!X12</f>
        <v>1893.1790000000001</v>
      </c>
      <c r="Y12" s="26">
        <f>'Overcast Sky'!Y12</f>
        <v>2223.5729999999999</v>
      </c>
      <c r="Z12" s="26">
        <f>'Overcast Sky'!Z12</f>
        <v>2386.3389999999999</v>
      </c>
      <c r="AA12" s="26">
        <f>'Overcast Sky'!AA12</f>
        <v>2422.3229999999999</v>
      </c>
      <c r="AB12" s="26">
        <f>'Overcast Sky'!AB12</f>
        <v>2262.953</v>
      </c>
      <c r="AC12" s="26">
        <f>'Overcast Sky'!AC12</f>
        <v>1627.643</v>
      </c>
      <c r="AD12" s="26">
        <f>'Overcast Sky'!AD12</f>
        <v>2126.922</v>
      </c>
      <c r="AE12" s="26">
        <f>'Overcast Sky'!AE12</f>
        <v>1087.2080000000001</v>
      </c>
    </row>
    <row r="13" spans="1:33" x14ac:dyDescent="0.3">
      <c r="A13" s="104" t="s">
        <v>14</v>
      </c>
      <c r="B13" s="26">
        <f>'Electric lighting'!$G13+'Overcast Sky'!B13</f>
        <v>680.7654</v>
      </c>
      <c r="C13" s="26">
        <f>'Electric lighting'!$G13+'Overcast Sky'!C13</f>
        <v>923.51459999999997</v>
      </c>
      <c r="D13" s="26">
        <f>'Electric lighting'!$G13+'Overcast Sky'!D13</f>
        <v>1406.6376</v>
      </c>
      <c r="E13" s="26">
        <f>'Electric lighting'!$G13+'Overcast Sky'!E13</f>
        <v>1533.652</v>
      </c>
      <c r="F13" s="26">
        <f>'Electric lighting'!$G13+'Overcast Sky'!F13</f>
        <v>1714.877</v>
      </c>
      <c r="G13" s="26">
        <f>'Electric lighting'!$G13+'Overcast Sky'!G13</f>
        <v>1879.694</v>
      </c>
      <c r="H13" s="26">
        <f>'Electric lighting'!$G13+'Overcast Sky'!H13</f>
        <v>1413.5947000000001</v>
      </c>
      <c r="I13" s="26">
        <f>'Electric lighting'!$G13+'Overcast Sky'!I13</f>
        <v>959.63300000000004</v>
      </c>
      <c r="J13" s="26">
        <f>'Electric lighting'!$G13+'Overcast Sky'!J13</f>
        <v>642.85577999999998</v>
      </c>
      <c r="K13" s="26">
        <f>'Electric lighting'!$G13+'Overcast Sky'!K13</f>
        <v>562.14</v>
      </c>
      <c r="L13" s="26">
        <f>'Electric lighting'!$G13+'Overcast Sky'!L13</f>
        <v>1697.7840000000001</v>
      </c>
      <c r="M13" s="26">
        <f>'Electric lighting'!$G13+'Overcast Sky'!M13</f>
        <v>2562.123</v>
      </c>
      <c r="N13" s="26">
        <f>'Overcast Sky'!N13</f>
        <v>2437.1959999999999</v>
      </c>
      <c r="O13" s="26">
        <f>'Overcast Sky'!O13</f>
        <v>3031.9009999999998</v>
      </c>
      <c r="P13" s="26">
        <f>'Overcast Sky'!P13</f>
        <v>3465.4059999999999</v>
      </c>
      <c r="Q13" s="26">
        <f>'Overcast Sky'!Q13</f>
        <v>3428.8690000000001</v>
      </c>
      <c r="R13" s="26">
        <f>'Overcast Sky'!R13</f>
        <v>3533.1790000000001</v>
      </c>
      <c r="S13" s="26">
        <f>'Overcast Sky'!S13</f>
        <v>1873.08</v>
      </c>
      <c r="T13" s="26">
        <f>'Electric lighting'!$G13+'Overcast Sky'!T13</f>
        <v>1684.5949999999998</v>
      </c>
      <c r="U13" s="26">
        <f>'Electric lighting'!$G13+'Overcast Sky'!U13</f>
        <v>1065.5813000000001</v>
      </c>
      <c r="V13" s="26">
        <f>'Electric lighting'!$G13+'Overcast Sky'!V13</f>
        <v>2039.8939999999998</v>
      </c>
      <c r="W13" s="26">
        <f>'Overcast Sky'!W13</f>
        <v>2371.873</v>
      </c>
      <c r="X13" s="26">
        <f>'Overcast Sky'!X13</f>
        <v>3745.7</v>
      </c>
      <c r="Y13" s="26">
        <f>'Overcast Sky'!Y13</f>
        <v>5213.47</v>
      </c>
      <c r="Z13" s="26">
        <f>'Overcast Sky'!Z13</f>
        <v>4722.518</v>
      </c>
      <c r="AA13" s="26">
        <f>'Overcast Sky'!AA13</f>
        <v>4337.4489999999996</v>
      </c>
      <c r="AB13" s="26">
        <f>'Overcast Sky'!AB13</f>
        <v>4887.2929999999997</v>
      </c>
      <c r="AC13" s="26">
        <f>'Overcast Sky'!AC13</f>
        <v>3483.1329999999998</v>
      </c>
      <c r="AD13" s="26">
        <f>'Overcast Sky'!AD13</f>
        <v>3645.1039999999998</v>
      </c>
      <c r="AE13" s="26">
        <f>'Overcast Sky'!AE13</f>
        <v>2456.4349999999999</v>
      </c>
    </row>
    <row r="14" spans="1:33" x14ac:dyDescent="0.3">
      <c r="A14" s="104" t="s">
        <v>15</v>
      </c>
      <c r="B14" s="26">
        <f>'Electric lighting'!$G14+'Overcast Sky'!B14</f>
        <v>655.95487000000003</v>
      </c>
      <c r="C14" s="26">
        <f>'Electric lighting'!$G14+'Overcast Sky'!C14</f>
        <v>816.26059999999995</v>
      </c>
      <c r="D14" s="26">
        <f>'Electric lighting'!$G14+'Overcast Sky'!D14</f>
        <v>1002.3780999999999</v>
      </c>
      <c r="E14" s="26">
        <f>'Electric lighting'!$G14+'Overcast Sky'!E14</f>
        <v>1102.9416000000001</v>
      </c>
      <c r="F14" s="26">
        <f>'Electric lighting'!$G14+'Overcast Sky'!F14</f>
        <v>1295.6277</v>
      </c>
      <c r="G14" s="26">
        <f>'Electric lighting'!$G14+'Overcast Sky'!G14</f>
        <v>1135.1226000000001</v>
      </c>
      <c r="H14" s="26">
        <f>'Electric lighting'!$G14+'Overcast Sky'!H14</f>
        <v>931.88739999999996</v>
      </c>
      <c r="I14" s="26">
        <f>'Electric lighting'!$G14+'Overcast Sky'!I14</f>
        <v>778.75819999999999</v>
      </c>
      <c r="J14" s="26">
        <f>'Electric lighting'!$G14+'Overcast Sky'!J14</f>
        <v>655.94934999999998</v>
      </c>
      <c r="K14" s="26">
        <f>'Electric lighting'!$G14+'Overcast Sky'!K14</f>
        <v>603.4</v>
      </c>
      <c r="L14" s="26">
        <f>'Electric lighting'!$G14+'Overcast Sky'!L14</f>
        <v>1250.0971</v>
      </c>
      <c r="M14" s="26">
        <f>'Electric lighting'!$G14+'Overcast Sky'!M14</f>
        <v>1570.7291</v>
      </c>
      <c r="N14" s="26">
        <f>'Overcast Sky'!N14</f>
        <v>1425.7180000000001</v>
      </c>
      <c r="O14" s="26">
        <f>'Overcast Sky'!O14</f>
        <v>1483.67</v>
      </c>
      <c r="P14" s="26">
        <f>'Overcast Sky'!P14</f>
        <v>1722.383</v>
      </c>
      <c r="Q14" s="26">
        <f>'Overcast Sky'!Q14</f>
        <v>1439.6569999999999</v>
      </c>
      <c r="R14" s="26">
        <f>'Overcast Sky'!R14</f>
        <v>1830.213</v>
      </c>
      <c r="S14" s="26">
        <f>'Overcast Sky'!S14</f>
        <v>1069.068</v>
      </c>
      <c r="T14" s="26">
        <f>'Electric lighting'!$G14+'Overcast Sky'!T14</f>
        <v>1142.6017999999999</v>
      </c>
      <c r="U14" s="26">
        <f>'Electric lighting'!$G14+'Overcast Sky'!U14</f>
        <v>892.19599999999991</v>
      </c>
      <c r="V14" s="26">
        <f>'Electric lighting'!$G14+'Overcast Sky'!V14</f>
        <v>1464.5762999999999</v>
      </c>
      <c r="W14" s="26">
        <f>'Overcast Sky'!W14</f>
        <v>1236.7339999999999</v>
      </c>
      <c r="X14" s="26">
        <f>'Overcast Sky'!X14</f>
        <v>1674.7950000000001</v>
      </c>
      <c r="Y14" s="26">
        <f>'Overcast Sky'!Y14</f>
        <v>2511.58</v>
      </c>
      <c r="Z14" s="26">
        <f>'Overcast Sky'!Z14</f>
        <v>2653.9859999999999</v>
      </c>
      <c r="AA14" s="26">
        <f>'Overcast Sky'!AA14</f>
        <v>2604.1120000000001</v>
      </c>
      <c r="AB14" s="26">
        <f>'Overcast Sky'!AB14</f>
        <v>2468.4189999999999</v>
      </c>
      <c r="AC14" s="26">
        <f>'Overcast Sky'!AC14</f>
        <v>1806.4090000000001</v>
      </c>
      <c r="AD14" s="26">
        <f>'Overcast Sky'!AD14</f>
        <v>1770.106</v>
      </c>
      <c r="AE14" s="26">
        <f>'Overcast Sky'!AE14</f>
        <v>1346.6969999999999</v>
      </c>
    </row>
    <row r="15" spans="1:33" x14ac:dyDescent="0.3">
      <c r="A15" s="104" t="s">
        <v>16</v>
      </c>
      <c r="B15" s="26">
        <f>'Electric lighting'!$G15+'Overcast Sky'!B15</f>
        <v>677.36254999999994</v>
      </c>
      <c r="C15" s="26">
        <f>'Electric lighting'!$G15+'Overcast Sky'!C15</f>
        <v>848.40499999999997</v>
      </c>
      <c r="D15" s="26">
        <f>'Electric lighting'!$G15+'Overcast Sky'!D15</f>
        <v>968.82079999999996</v>
      </c>
      <c r="E15" s="26">
        <f>'Electric lighting'!$G15+'Overcast Sky'!E15</f>
        <v>1149.0308</v>
      </c>
      <c r="F15" s="26">
        <f>'Electric lighting'!$G15+'Overcast Sky'!F15</f>
        <v>1170.0630000000001</v>
      </c>
      <c r="G15" s="26">
        <f>'Electric lighting'!$G15+'Overcast Sky'!G15</f>
        <v>1079.5857000000001</v>
      </c>
      <c r="H15" s="26">
        <f>'Electric lighting'!$G15+'Overcast Sky'!H15</f>
        <v>1010.1385</v>
      </c>
      <c r="I15" s="26">
        <f>'Electric lighting'!$G15+'Overcast Sky'!I15</f>
        <v>804.96019999999999</v>
      </c>
      <c r="J15" s="26">
        <f>'Electric lighting'!$G15+'Overcast Sky'!J15</f>
        <v>666.11854999999991</v>
      </c>
      <c r="K15" s="26">
        <f>'Electric lighting'!$G15+'Overcast Sky'!K15</f>
        <v>627.79999999999995</v>
      </c>
      <c r="L15" s="26">
        <f>'Electric lighting'!$G15+'Overcast Sky'!L15</f>
        <v>1203.9877999999999</v>
      </c>
      <c r="M15" s="26">
        <f>'Electric lighting'!$G15+'Overcast Sky'!M15</f>
        <v>1422.1903</v>
      </c>
      <c r="N15" s="26">
        <f>'Overcast Sky'!N15</f>
        <v>1192.9829999999999</v>
      </c>
      <c r="O15" s="26">
        <f>'Overcast Sky'!O15</f>
        <v>1271.46</v>
      </c>
      <c r="P15" s="26">
        <f>'Overcast Sky'!P15</f>
        <v>1910.337</v>
      </c>
      <c r="Q15" s="26">
        <f>'Overcast Sky'!Q15</f>
        <v>1444.355</v>
      </c>
      <c r="R15" s="26">
        <f>'Overcast Sky'!R15</f>
        <v>1469.4770000000001</v>
      </c>
      <c r="S15" s="26">
        <f>'Overcast Sky'!S15</f>
        <v>897.22820000000002</v>
      </c>
      <c r="T15" s="26">
        <f>'Electric lighting'!$G15+'Overcast Sky'!T15</f>
        <v>1155.5971</v>
      </c>
      <c r="U15" s="26">
        <f>'Electric lighting'!$G15+'Overcast Sky'!U15</f>
        <v>863.87569999999994</v>
      </c>
      <c r="V15" s="26">
        <f>'Electric lighting'!$G15+'Overcast Sky'!V15</f>
        <v>1508.6410000000001</v>
      </c>
      <c r="W15" s="26">
        <f>'Overcast Sky'!W15</f>
        <v>952.90200000000004</v>
      </c>
      <c r="X15" s="26">
        <f>'Overcast Sky'!X15</f>
        <v>1846.155</v>
      </c>
      <c r="Y15" s="26">
        <f>'Overcast Sky'!Y15</f>
        <v>2471.3449999999998</v>
      </c>
      <c r="Z15" s="26">
        <f>'Overcast Sky'!Z15</f>
        <v>2184.6779999999999</v>
      </c>
      <c r="AA15" s="26">
        <f>'Overcast Sky'!AA15</f>
        <v>1992.26</v>
      </c>
      <c r="AB15" s="26">
        <f>'Overcast Sky'!AB15</f>
        <v>1988.2729999999999</v>
      </c>
      <c r="AC15" s="26">
        <f>'Overcast Sky'!AC15</f>
        <v>1595.548</v>
      </c>
      <c r="AD15" s="26">
        <f>'Overcast Sky'!AD15</f>
        <v>1534.963</v>
      </c>
      <c r="AE15" s="26">
        <f>'Overcast Sky'!AE15</f>
        <v>1324.42</v>
      </c>
    </row>
    <row r="16" spans="1:33" x14ac:dyDescent="0.3">
      <c r="A16" s="104" t="s">
        <v>17</v>
      </c>
      <c r="B16" s="26">
        <f>'Electric lighting'!$G16+'Overcast Sky'!B16</f>
        <v>692.94011</v>
      </c>
      <c r="C16" s="26">
        <f>'Electric lighting'!$G16+'Overcast Sky'!C16</f>
        <v>884.7657999999999</v>
      </c>
      <c r="D16" s="26">
        <f>'Electric lighting'!$G16+'Overcast Sky'!D16</f>
        <v>1209.4506000000001</v>
      </c>
      <c r="E16" s="26">
        <f>'Electric lighting'!$G16+'Overcast Sky'!E16</f>
        <v>1436.7867000000001</v>
      </c>
      <c r="F16" s="26">
        <f>'Electric lighting'!$G16+'Overcast Sky'!F16</f>
        <v>1528.9294</v>
      </c>
      <c r="G16" s="26">
        <f>'Electric lighting'!$G16+'Overcast Sky'!G16</f>
        <v>1376.2271999999998</v>
      </c>
      <c r="H16" s="26">
        <f>'Electric lighting'!$G16+'Overcast Sky'!H16</f>
        <v>1191.1547</v>
      </c>
      <c r="I16" s="26">
        <f>'Electric lighting'!$G16+'Overcast Sky'!I16</f>
        <v>884.8572999999999</v>
      </c>
      <c r="J16" s="26">
        <f>'Electric lighting'!$G16+'Overcast Sky'!J16</f>
        <v>673.99547999999993</v>
      </c>
      <c r="K16" s="26">
        <f>'Electric lighting'!$G16+'Overcast Sky'!K16</f>
        <v>616.79999999999995</v>
      </c>
      <c r="L16" s="26">
        <f>'Electric lighting'!$G16+'Overcast Sky'!L16</f>
        <v>1471.9929</v>
      </c>
      <c r="M16" s="26">
        <f>'Electric lighting'!$G16+'Overcast Sky'!M16</f>
        <v>1989.548</v>
      </c>
      <c r="N16" s="26">
        <f>'Overcast Sky'!N16</f>
        <v>1672.184</v>
      </c>
      <c r="O16" s="26">
        <f>'Overcast Sky'!O16</f>
        <v>2076.7260000000001</v>
      </c>
      <c r="P16" s="26">
        <f>'Overcast Sky'!P16</f>
        <v>2208.5479999999998</v>
      </c>
      <c r="Q16" s="26">
        <f>'Overcast Sky'!Q16</f>
        <v>2279.9340000000002</v>
      </c>
      <c r="R16" s="26">
        <f>'Overcast Sky'!R16</f>
        <v>2424.846</v>
      </c>
      <c r="S16" s="26">
        <f>'Overcast Sky'!S16</f>
        <v>1169.2190000000001</v>
      </c>
      <c r="T16" s="26">
        <f>'Electric lighting'!$G16+'Overcast Sky'!T16</f>
        <v>1400.2098999999998</v>
      </c>
      <c r="U16" s="26">
        <f>'Electric lighting'!$G16+'Overcast Sky'!U16</f>
        <v>962.84879999999998</v>
      </c>
      <c r="V16" s="26">
        <f>'Electric lighting'!$G16+'Overcast Sky'!V16</f>
        <v>1777.211</v>
      </c>
      <c r="W16" s="26">
        <f>'Overcast Sky'!W16</f>
        <v>1968.4780000000001</v>
      </c>
      <c r="X16" s="26">
        <f>'Overcast Sky'!X16</f>
        <v>2949</v>
      </c>
      <c r="Y16" s="26">
        <f>'Overcast Sky'!Y16</f>
        <v>3399.3939999999998</v>
      </c>
      <c r="Z16" s="26">
        <f>'Overcast Sky'!Z16</f>
        <v>3231.0569999999998</v>
      </c>
      <c r="AA16" s="26">
        <f>'Overcast Sky'!AA16</f>
        <v>3145.2089999999998</v>
      </c>
      <c r="AB16" s="26">
        <f>'Overcast Sky'!AB16</f>
        <v>3304.529</v>
      </c>
      <c r="AC16" s="26">
        <f>'Overcast Sky'!AC16</f>
        <v>2496.0610000000001</v>
      </c>
      <c r="AD16" s="26">
        <f>'Overcast Sky'!AD16</f>
        <v>2475.163</v>
      </c>
      <c r="AE16" s="26">
        <f>'Overcast Sky'!AE16</f>
        <v>1770.82</v>
      </c>
    </row>
    <row r="17" spans="1:33" x14ac:dyDescent="0.3">
      <c r="A17" s="104" t="s">
        <v>20</v>
      </c>
      <c r="B17" s="26">
        <f>'Electric lighting'!$G17+'Overcast Sky'!B17</f>
        <v>622.68878999999993</v>
      </c>
      <c r="C17" s="26">
        <f>'Electric lighting'!$G17+'Overcast Sky'!C17</f>
        <v>744.24599999999998</v>
      </c>
      <c r="D17" s="26">
        <f>'Electric lighting'!$G17+'Overcast Sky'!D17</f>
        <v>919.84500000000003</v>
      </c>
      <c r="E17" s="26">
        <f>'Electric lighting'!$G17+'Overcast Sky'!E17</f>
        <v>1039.9576</v>
      </c>
      <c r="F17" s="26">
        <f>'Electric lighting'!$G17+'Overcast Sky'!F17</f>
        <v>1128.8589999999999</v>
      </c>
      <c r="G17" s="26">
        <f>'Electric lighting'!$G17+'Overcast Sky'!G17</f>
        <v>1064.3208</v>
      </c>
      <c r="H17" s="26">
        <f>'Electric lighting'!$G17+'Overcast Sky'!H17</f>
        <v>882.61649999999997</v>
      </c>
      <c r="I17" s="26">
        <f>'Electric lighting'!$G17+'Overcast Sky'!I17</f>
        <v>733.13469999999995</v>
      </c>
      <c r="J17" s="26">
        <f>'Electric lighting'!$G17+'Overcast Sky'!J17</f>
        <v>615.77458000000001</v>
      </c>
      <c r="K17" s="26">
        <f>'Electric lighting'!$G17+'Overcast Sky'!K17</f>
        <v>579.29999999999995</v>
      </c>
      <c r="L17" s="26">
        <f>'Electric lighting'!$G17+'Overcast Sky'!L17</f>
        <v>1050.0547999999999</v>
      </c>
      <c r="M17" s="26">
        <f>'Electric lighting'!$G17+'Overcast Sky'!M17</f>
        <v>1326.9782</v>
      </c>
      <c r="N17" s="26">
        <f>'Overcast Sky'!N17</f>
        <v>941.15719999999999</v>
      </c>
      <c r="O17" s="26">
        <f>'Overcast Sky'!O17</f>
        <v>1089.0989999999999</v>
      </c>
      <c r="P17" s="26">
        <f>'Overcast Sky'!P17</f>
        <v>1324.0640000000001</v>
      </c>
      <c r="Q17" s="26">
        <f>'Overcast Sky'!Q17</f>
        <v>1247.653</v>
      </c>
      <c r="R17" s="26">
        <f>'Overcast Sky'!R17</f>
        <v>1260.471</v>
      </c>
      <c r="S17" s="26">
        <f>'Overcast Sky'!S17</f>
        <v>875.00980000000004</v>
      </c>
      <c r="T17" s="26">
        <f>'Electric lighting'!$G17+'Overcast Sky'!T17</f>
        <v>1133.4965999999999</v>
      </c>
      <c r="U17" s="26">
        <f>'Electric lighting'!$G17+'Overcast Sky'!U17</f>
        <v>841.18449999999996</v>
      </c>
      <c r="V17" s="26">
        <f>'Electric lighting'!$G17+'Overcast Sky'!V17</f>
        <v>1242.2464</v>
      </c>
      <c r="W17" s="26">
        <f>'Overcast Sky'!W17</f>
        <v>1054.55</v>
      </c>
      <c r="X17" s="26">
        <f>'Overcast Sky'!X17</f>
        <v>1651.9269999999999</v>
      </c>
      <c r="Y17" s="26">
        <f>'Overcast Sky'!Y17</f>
        <v>1640.8510000000001</v>
      </c>
      <c r="Z17" s="26">
        <f>'Overcast Sky'!Z17</f>
        <v>1818.181</v>
      </c>
      <c r="AA17" s="26">
        <f>'Overcast Sky'!AA17</f>
        <v>1674.944</v>
      </c>
      <c r="AB17" s="26">
        <f>'Overcast Sky'!AB17</f>
        <v>1669.62</v>
      </c>
      <c r="AC17" s="26">
        <f>'Overcast Sky'!AC17</f>
        <v>1559.021</v>
      </c>
      <c r="AD17" s="26">
        <f>'Overcast Sky'!AD17</f>
        <v>1294.249</v>
      </c>
      <c r="AE17" s="26">
        <f>'Overcast Sky'!AE17</f>
        <v>1081.5889999999999</v>
      </c>
    </row>
    <row r="18" spans="1:33" x14ac:dyDescent="0.3">
      <c r="A18" s="104" t="s">
        <v>21</v>
      </c>
      <c r="B18" s="26">
        <f>'Electric lighting'!$G18+'Overcast Sky'!B18</f>
        <v>643.39778000000001</v>
      </c>
      <c r="C18" s="26">
        <f>'Electric lighting'!$G18+'Overcast Sky'!C18</f>
        <v>915.99759999999992</v>
      </c>
      <c r="D18" s="26">
        <f>'Electric lighting'!$G18+'Overcast Sky'!D18</f>
        <v>1172.9328</v>
      </c>
      <c r="E18" s="26">
        <f>'Electric lighting'!$G18+'Overcast Sky'!E18</f>
        <v>1367.1431</v>
      </c>
      <c r="F18" s="26">
        <f>'Electric lighting'!$G18+'Overcast Sky'!F18</f>
        <v>1644.2570000000001</v>
      </c>
      <c r="G18" s="26">
        <f>'Electric lighting'!$G18+'Overcast Sky'!G18</f>
        <v>1481.1594</v>
      </c>
      <c r="H18" s="26">
        <f>'Electric lighting'!$G18+'Overcast Sky'!H18</f>
        <v>1185.5843</v>
      </c>
      <c r="I18" s="26">
        <f>'Electric lighting'!$G18+'Overcast Sky'!I18</f>
        <v>949.21100000000001</v>
      </c>
      <c r="J18" s="26">
        <f>'Electric lighting'!$G18+'Overcast Sky'!J18</f>
        <v>631.51954999999998</v>
      </c>
      <c r="K18" s="26">
        <f>'Electric lighting'!$G18+'Overcast Sky'!K18</f>
        <v>543.5</v>
      </c>
      <c r="L18" s="26">
        <f>'Electric lighting'!$G18+'Overcast Sky'!L18</f>
        <v>1512.4776999999999</v>
      </c>
      <c r="M18" s="26">
        <f>'Electric lighting'!$G18+'Overcast Sky'!M18</f>
        <v>2160.31</v>
      </c>
      <c r="N18" s="26">
        <f>'Overcast Sky'!N18</f>
        <v>2135.3020000000001</v>
      </c>
      <c r="O18" s="26">
        <f>'Overcast Sky'!O18</f>
        <v>3449.6610000000001</v>
      </c>
      <c r="P18" s="26">
        <f>'Overcast Sky'!P18</f>
        <v>2831.3760000000002</v>
      </c>
      <c r="Q18" s="26">
        <f>'Overcast Sky'!Q18</f>
        <v>2796.0439999999999</v>
      </c>
      <c r="R18" s="26">
        <f>'Overcast Sky'!R18</f>
        <v>3115.0889999999999</v>
      </c>
      <c r="S18" s="26">
        <f>'Overcast Sky'!S18</f>
        <v>1891.2170000000001</v>
      </c>
      <c r="T18" s="26">
        <f>'Electric lighting'!$G18+'Overcast Sky'!T18</f>
        <v>1585.172</v>
      </c>
      <c r="U18" s="26">
        <f>'Electric lighting'!$G18+'Overcast Sky'!U18</f>
        <v>961.09230000000002</v>
      </c>
      <c r="V18" s="26">
        <f>'Electric lighting'!$G18+'Overcast Sky'!V18</f>
        <v>2281.7860000000001</v>
      </c>
      <c r="W18" s="26">
        <f>'Overcast Sky'!W18</f>
        <v>2657.6930000000002</v>
      </c>
      <c r="X18" s="26">
        <f>'Overcast Sky'!X18</f>
        <v>3614.3490000000002</v>
      </c>
      <c r="Y18" s="26">
        <f>'Overcast Sky'!Y18</f>
        <v>3952.6570000000002</v>
      </c>
      <c r="Z18" s="26">
        <f>'Overcast Sky'!Z18</f>
        <v>4294.049</v>
      </c>
      <c r="AA18" s="26">
        <f>'Overcast Sky'!AA18</f>
        <v>3774.585</v>
      </c>
      <c r="AB18" s="26">
        <f>'Overcast Sky'!AB18</f>
        <v>3845.2069999999999</v>
      </c>
      <c r="AC18" s="26">
        <f>'Overcast Sky'!AC18</f>
        <v>3849.5349999999999</v>
      </c>
      <c r="AD18" s="26">
        <f>'Overcast Sky'!AD18</f>
        <v>3003.558</v>
      </c>
      <c r="AE18" s="26">
        <f>'Overcast Sky'!AE18</f>
        <v>2364.7040000000002</v>
      </c>
    </row>
    <row r="19" spans="1:33" x14ac:dyDescent="0.3">
      <c r="A19" s="104" t="s">
        <v>22</v>
      </c>
      <c r="B19" s="26">
        <f>'Electric lighting'!$G19+'Overcast Sky'!B19</f>
        <v>663.51465999999994</v>
      </c>
      <c r="C19" s="26">
        <f>'Electric lighting'!$G19+'Overcast Sky'!C19</f>
        <v>849.49450000000002</v>
      </c>
      <c r="D19" s="26">
        <f>'Electric lighting'!$G19+'Overcast Sky'!D19</f>
        <v>1134.9207000000001</v>
      </c>
      <c r="E19" s="26">
        <f>'Electric lighting'!$G19+'Overcast Sky'!E19</f>
        <v>1299.0126</v>
      </c>
      <c r="F19" s="26">
        <f>'Electric lighting'!$G19+'Overcast Sky'!F19</f>
        <v>1442.2415999999998</v>
      </c>
      <c r="G19" s="26">
        <f>'Electric lighting'!$G19+'Overcast Sky'!G19</f>
        <v>1241.9721</v>
      </c>
      <c r="H19" s="26">
        <f>'Electric lighting'!$G19+'Overcast Sky'!H19</f>
        <v>1179.0407</v>
      </c>
      <c r="I19" s="26">
        <f>'Electric lighting'!$G19+'Overcast Sky'!I19</f>
        <v>856.53229999999996</v>
      </c>
      <c r="J19" s="26">
        <f>'Electric lighting'!$G19+'Overcast Sky'!J19</f>
        <v>653.69947999999999</v>
      </c>
      <c r="K19" s="26">
        <f>'Electric lighting'!$G19+'Overcast Sky'!K19</f>
        <v>590.79999999999995</v>
      </c>
      <c r="L19" s="26">
        <f>'Electric lighting'!$G19+'Overcast Sky'!L19</f>
        <v>1363.385</v>
      </c>
      <c r="M19" s="26">
        <f>'Electric lighting'!$G19+'Overcast Sky'!M19</f>
        <v>1636.0409999999999</v>
      </c>
      <c r="N19" s="26">
        <f>'Overcast Sky'!N19</f>
        <v>1526.518</v>
      </c>
      <c r="O19" s="26">
        <f>'Overcast Sky'!O19</f>
        <v>1647.366</v>
      </c>
      <c r="P19" s="26">
        <f>'Overcast Sky'!P19</f>
        <v>2593.645</v>
      </c>
      <c r="Q19" s="26">
        <f>'Overcast Sky'!Q19</f>
        <v>2279.8980000000001</v>
      </c>
      <c r="R19" s="26">
        <f>'Overcast Sky'!R19</f>
        <v>2361.2739999999999</v>
      </c>
      <c r="S19" s="26">
        <f>'Overcast Sky'!S19</f>
        <v>1294.068</v>
      </c>
      <c r="T19" s="26">
        <f>'Electric lighting'!$G19+'Overcast Sky'!T19</f>
        <v>1242.8978</v>
      </c>
      <c r="U19" s="26">
        <f>'Electric lighting'!$G19+'Overcast Sky'!U19</f>
        <v>898.43779999999992</v>
      </c>
      <c r="V19" s="26">
        <f>'Electric lighting'!$G19+'Overcast Sky'!V19</f>
        <v>1689.116</v>
      </c>
      <c r="W19" s="26">
        <f>'Overcast Sky'!W19</f>
        <v>1939.7239999999999</v>
      </c>
      <c r="X19" s="26">
        <f>'Overcast Sky'!X19</f>
        <v>2285.86</v>
      </c>
      <c r="Y19" s="26">
        <f>'Overcast Sky'!Y19</f>
        <v>2866.5880000000002</v>
      </c>
      <c r="Z19" s="26">
        <f>'Overcast Sky'!Z19</f>
        <v>2989.1619999999998</v>
      </c>
      <c r="AA19" s="26">
        <f>'Overcast Sky'!AA19</f>
        <v>2810.7109999999998</v>
      </c>
      <c r="AB19" s="26">
        <f>'Overcast Sky'!AB19</f>
        <v>3183.674</v>
      </c>
      <c r="AC19" s="26">
        <f>'Overcast Sky'!AC19</f>
        <v>2760.4459999999999</v>
      </c>
      <c r="AD19" s="26">
        <f>'Overcast Sky'!AD19</f>
        <v>1986.0889999999999</v>
      </c>
      <c r="AE19" s="26">
        <f>'Overcast Sky'!AE19</f>
        <v>1394.2270000000001</v>
      </c>
    </row>
    <row r="20" spans="1:33" x14ac:dyDescent="0.3">
      <c r="A20" s="104" t="s">
        <v>23</v>
      </c>
      <c r="B20" s="26">
        <f>'Electric lighting'!$G20+'Overcast Sky'!B20</f>
        <v>670.63412000000005</v>
      </c>
      <c r="C20" s="26">
        <f>'Electric lighting'!$G20+'Overcast Sky'!C20</f>
        <v>780.17770000000007</v>
      </c>
      <c r="D20" s="26">
        <f>'Electric lighting'!$G20+'Overcast Sky'!D20</f>
        <v>993.82460000000003</v>
      </c>
      <c r="E20" s="26">
        <f>'Electric lighting'!$G20+'Overcast Sky'!E20</f>
        <v>1066.7157999999999</v>
      </c>
      <c r="F20" s="26">
        <f>'Electric lighting'!$G20+'Overcast Sky'!F20</f>
        <v>1206.3298</v>
      </c>
      <c r="G20" s="26">
        <f>'Electric lighting'!$G20+'Overcast Sky'!G20</f>
        <v>1082.8995</v>
      </c>
      <c r="H20" s="26">
        <f>'Electric lighting'!$G20+'Overcast Sky'!H20</f>
        <v>1047.3846000000001</v>
      </c>
      <c r="I20" s="26">
        <f>'Electric lighting'!$G20+'Overcast Sky'!I20</f>
        <v>817.52440000000001</v>
      </c>
      <c r="J20" s="26">
        <f>'Electric lighting'!$G20+'Overcast Sky'!J20</f>
        <v>659.67018000000007</v>
      </c>
      <c r="K20" s="26">
        <f>'Electric lighting'!$G20+'Overcast Sky'!K20</f>
        <v>618.70000000000005</v>
      </c>
      <c r="L20" s="26">
        <f>'Electric lighting'!$G20+'Overcast Sky'!L20</f>
        <v>1248.6959999999999</v>
      </c>
      <c r="M20" s="26">
        <f>'Electric lighting'!$G20+'Overcast Sky'!M20</f>
        <v>1415.9892</v>
      </c>
      <c r="N20" s="26">
        <f>'Overcast Sky'!N20</f>
        <v>1120.633</v>
      </c>
      <c r="O20" s="26">
        <f>'Overcast Sky'!O20</f>
        <v>1185.6659999999999</v>
      </c>
      <c r="P20" s="26">
        <f>'Overcast Sky'!P20</f>
        <v>1585.461</v>
      </c>
      <c r="Q20" s="26">
        <f>'Overcast Sky'!Q20</f>
        <v>1230.5060000000001</v>
      </c>
      <c r="R20" s="26">
        <f>'Overcast Sky'!R20</f>
        <v>1408.367</v>
      </c>
      <c r="S20" s="26">
        <f>'Overcast Sky'!S20</f>
        <v>915.70719999999994</v>
      </c>
      <c r="T20" s="26">
        <f>'Electric lighting'!$G20+'Overcast Sky'!T20</f>
        <v>1172.8869</v>
      </c>
      <c r="U20" s="26">
        <f>'Electric lighting'!$G20+'Overcast Sky'!U20</f>
        <v>836.27359999999999</v>
      </c>
      <c r="V20" s="26">
        <f>'Electric lighting'!$G20+'Overcast Sky'!V20</f>
        <v>1414.4947999999999</v>
      </c>
      <c r="W20" s="26">
        <f>'Overcast Sky'!W20</f>
        <v>1166.0999999999999</v>
      </c>
      <c r="X20" s="26">
        <f>'Overcast Sky'!X20</f>
        <v>1746.3579999999999</v>
      </c>
      <c r="Y20" s="26">
        <f>'Overcast Sky'!Y20</f>
        <v>1998.348</v>
      </c>
      <c r="Z20" s="26">
        <f>'Overcast Sky'!Z20</f>
        <v>2623.7530000000002</v>
      </c>
      <c r="AA20" s="26">
        <f>'Overcast Sky'!AA20</f>
        <v>2124.3119999999999</v>
      </c>
      <c r="AB20" s="26">
        <f>'Overcast Sky'!AB20</f>
        <v>2038.184</v>
      </c>
      <c r="AC20" s="26">
        <f>'Overcast Sky'!AC20</f>
        <v>1905.914</v>
      </c>
      <c r="AD20" s="26">
        <f>'Overcast Sky'!AD20</f>
        <v>1895.3589999999999</v>
      </c>
      <c r="AE20" s="26">
        <f>'Overcast Sky'!AE20</f>
        <v>1294.193</v>
      </c>
    </row>
    <row r="21" spans="1:33" x14ac:dyDescent="0.3">
      <c r="A21" s="104" t="s">
        <v>24</v>
      </c>
      <c r="B21" s="26">
        <f>'Electric lighting'!$G21+'Overcast Sky'!B21</f>
        <v>645.04800999999998</v>
      </c>
      <c r="C21" s="26">
        <f>'Electric lighting'!$G21+'Overcast Sky'!C21</f>
        <v>746.46190000000001</v>
      </c>
      <c r="D21" s="26">
        <f>'Electric lighting'!$G21+'Overcast Sky'!D21</f>
        <v>861.1241</v>
      </c>
      <c r="E21" s="26">
        <f>'Electric lighting'!$G21+'Overcast Sky'!E21</f>
        <v>984.31389999999999</v>
      </c>
      <c r="F21" s="26">
        <f>'Electric lighting'!$G21+'Overcast Sky'!F21</f>
        <v>1093.5545999999999</v>
      </c>
      <c r="G21" s="26">
        <f>'Electric lighting'!$G21+'Overcast Sky'!G21</f>
        <v>1048.0876000000001</v>
      </c>
      <c r="H21" s="26">
        <f>'Electric lighting'!$G21+'Overcast Sky'!H21</f>
        <v>967.57639999999992</v>
      </c>
      <c r="I21" s="26">
        <f>'Electric lighting'!$G21+'Overcast Sky'!I21</f>
        <v>729.63840000000005</v>
      </c>
      <c r="J21" s="26">
        <f>'Electric lighting'!$G21+'Overcast Sky'!J21</f>
        <v>648.47621000000004</v>
      </c>
      <c r="K21" s="26">
        <f>'Electric lighting'!$G21+'Overcast Sky'!K21</f>
        <v>610.5</v>
      </c>
      <c r="L21" s="26">
        <f>'Electric lighting'!$G21+'Overcast Sky'!L21</f>
        <v>1015.2114</v>
      </c>
      <c r="M21" s="26">
        <f>'Electric lighting'!$G21+'Overcast Sky'!M21</f>
        <v>1228.2374</v>
      </c>
      <c r="N21" s="26">
        <f>'Overcast Sky'!N21</f>
        <v>846.18640000000005</v>
      </c>
      <c r="O21" s="26">
        <f>'Overcast Sky'!O21</f>
        <v>1014.715</v>
      </c>
      <c r="P21" s="26">
        <f>'Overcast Sky'!P21</f>
        <v>1099.038</v>
      </c>
      <c r="Q21" s="26">
        <f>'Overcast Sky'!Q21</f>
        <v>1130.973</v>
      </c>
      <c r="R21" s="26">
        <f>'Overcast Sky'!R21</f>
        <v>993.8723</v>
      </c>
      <c r="S21" s="26">
        <f>'Overcast Sky'!S21</f>
        <v>753.85239999999999</v>
      </c>
      <c r="T21" s="26">
        <f>'Electric lighting'!$G21+'Overcast Sky'!T21</f>
        <v>1001.7520999999999</v>
      </c>
      <c r="U21" s="26">
        <f>'Electric lighting'!$G21+'Overcast Sky'!U21</f>
        <v>800.59680000000003</v>
      </c>
      <c r="V21" s="26">
        <f>'Electric lighting'!$G21+'Overcast Sky'!V21</f>
        <v>1166.4936</v>
      </c>
      <c r="W21" s="26">
        <f>'Overcast Sky'!W21</f>
        <v>960.17870000000005</v>
      </c>
      <c r="X21" s="26">
        <f>'Overcast Sky'!X21</f>
        <v>1329.7819999999999</v>
      </c>
      <c r="Y21" s="26">
        <f>'Overcast Sky'!Y21</f>
        <v>1618.3320000000001</v>
      </c>
      <c r="Z21" s="26">
        <f>'Overcast Sky'!Z21</f>
        <v>1587.528</v>
      </c>
      <c r="AA21" s="26">
        <f>'Overcast Sky'!AA21</f>
        <v>1640.953</v>
      </c>
      <c r="AB21" s="26">
        <f>'Overcast Sky'!AB21</f>
        <v>1542.077</v>
      </c>
      <c r="AC21" s="26">
        <f>'Overcast Sky'!AC21</f>
        <v>1227.48</v>
      </c>
      <c r="AD21" s="26">
        <f>'Overcast Sky'!AD21</f>
        <v>1597.5340000000001</v>
      </c>
      <c r="AE21" s="26">
        <f>'Overcast Sky'!AE21</f>
        <v>975.27269999999999</v>
      </c>
    </row>
    <row r="22" spans="1:33" x14ac:dyDescent="0.3">
      <c r="A22" s="104" t="s">
        <v>25</v>
      </c>
      <c r="B22" s="26">
        <f>'Electric lighting'!$G22+'Overcast Sky'!B22</f>
        <v>598.40377999999998</v>
      </c>
      <c r="C22" s="26">
        <f>'Electric lighting'!$G22+'Overcast Sky'!C22</f>
        <v>676.58619999999996</v>
      </c>
      <c r="D22" s="26">
        <f>'Electric lighting'!$G22+'Overcast Sky'!D22</f>
        <v>793.80109999999991</v>
      </c>
      <c r="E22" s="26">
        <f>'Electric lighting'!$G22+'Overcast Sky'!E22</f>
        <v>899.01689999999996</v>
      </c>
      <c r="F22" s="26">
        <f>'Electric lighting'!$G22+'Overcast Sky'!F22</f>
        <v>947.46249999999998</v>
      </c>
      <c r="G22" s="26">
        <f>'Electric lighting'!$G22+'Overcast Sky'!G22</f>
        <v>958.63069999999993</v>
      </c>
      <c r="H22" s="26">
        <f>'Electric lighting'!$G22+'Overcast Sky'!H22</f>
        <v>810.94609999999989</v>
      </c>
      <c r="I22" s="26">
        <f>'Electric lighting'!$G22+'Overcast Sky'!I22</f>
        <v>708.7527</v>
      </c>
      <c r="J22" s="26">
        <f>'Electric lighting'!$G22+'Overcast Sky'!J22</f>
        <v>597.48901999999998</v>
      </c>
      <c r="K22" s="26">
        <f>'Electric lighting'!$G22+'Overcast Sky'!K22</f>
        <v>572.29999999999995</v>
      </c>
      <c r="L22" s="26">
        <f>'Electric lighting'!$G22+'Overcast Sky'!L22</f>
        <v>898.5761</v>
      </c>
      <c r="M22" s="26">
        <f>'Electric lighting'!$G22+'Overcast Sky'!M22</f>
        <v>1102.9195</v>
      </c>
      <c r="N22" s="26">
        <f>'Overcast Sky'!N22</f>
        <v>817.70939999999996</v>
      </c>
      <c r="O22" s="26">
        <f>'Overcast Sky'!O22</f>
        <v>1007.1950000000001</v>
      </c>
      <c r="P22" s="26">
        <f>'Overcast Sky'!P22</f>
        <v>1057.6099999999999</v>
      </c>
      <c r="Q22" s="26">
        <f>'Overcast Sky'!Q22</f>
        <v>947.01120000000003</v>
      </c>
      <c r="R22" s="26">
        <f>'Overcast Sky'!R22</f>
        <v>1145.511</v>
      </c>
      <c r="S22" s="26">
        <f>'Overcast Sky'!S22</f>
        <v>588.3193</v>
      </c>
      <c r="T22" s="26">
        <f>'Electric lighting'!$G22+'Overcast Sky'!T22</f>
        <v>934.52729999999997</v>
      </c>
      <c r="U22" s="26">
        <f>'Electric lighting'!$G22+'Overcast Sky'!U22</f>
        <v>716.72259999999994</v>
      </c>
      <c r="V22" s="26">
        <f>'Electric lighting'!$G22+'Overcast Sky'!V22</f>
        <v>1065.3605</v>
      </c>
      <c r="W22" s="26">
        <f>'Overcast Sky'!W22</f>
        <v>770.02909999999997</v>
      </c>
      <c r="X22" s="26">
        <f>'Overcast Sky'!X22</f>
        <v>1131.9880000000001</v>
      </c>
      <c r="Y22" s="26">
        <f>'Overcast Sky'!Y22</f>
        <v>1571.0409999999999</v>
      </c>
      <c r="Z22" s="26">
        <f>'Overcast Sky'!Z22</f>
        <v>1826.6610000000001</v>
      </c>
      <c r="AA22" s="26">
        <f>'Overcast Sky'!AA22</f>
        <v>1657.6590000000001</v>
      </c>
      <c r="AB22" s="26">
        <f>'Overcast Sky'!AB22</f>
        <v>1378.6210000000001</v>
      </c>
      <c r="AC22" s="26">
        <f>'Overcast Sky'!AC22</f>
        <v>1093.1949999999999</v>
      </c>
      <c r="AD22" s="26">
        <f>'Overcast Sky'!AD22</f>
        <v>1048.7529999999999</v>
      </c>
      <c r="AE22" s="26">
        <f>'Overcast Sky'!AE22</f>
        <v>963.98910000000001</v>
      </c>
    </row>
    <row r="23" spans="1:33" x14ac:dyDescent="0.3">
      <c r="A23" s="104" t="s">
        <v>26</v>
      </c>
      <c r="B23" s="26">
        <f>'Electric lighting'!$G23+'Overcast Sky'!B23</f>
        <v>552.52066000000002</v>
      </c>
      <c r="C23" s="26">
        <f>'Electric lighting'!$G23+'Overcast Sky'!C23</f>
        <v>635.41540000000009</v>
      </c>
      <c r="D23" s="26">
        <f>'Electric lighting'!$G23+'Overcast Sky'!D23</f>
        <v>815.89940000000001</v>
      </c>
      <c r="E23" s="26">
        <f>'Electric lighting'!$G23+'Overcast Sky'!E23</f>
        <v>935.21140000000003</v>
      </c>
      <c r="F23" s="26">
        <f>'Electric lighting'!$G23+'Overcast Sky'!F23</f>
        <v>898.01179999999999</v>
      </c>
      <c r="G23" s="26">
        <f>'Electric lighting'!$G23+'Overcast Sky'!G23</f>
        <v>869.74930000000006</v>
      </c>
      <c r="H23" s="26">
        <f>'Electric lighting'!$G23+'Overcast Sky'!H23</f>
        <v>807.12599999999998</v>
      </c>
      <c r="I23" s="26">
        <f>'Electric lighting'!$G23+'Overcast Sky'!I23</f>
        <v>639.97500000000002</v>
      </c>
      <c r="J23" s="26">
        <f>'Electric lighting'!$G23+'Overcast Sky'!J23</f>
        <v>551.86719000000005</v>
      </c>
      <c r="K23" s="26">
        <f>'Electric lighting'!$G23+'Overcast Sky'!K23</f>
        <v>524.20000000000005</v>
      </c>
      <c r="L23" s="26">
        <f>'Electric lighting'!$G23+'Overcast Sky'!L23</f>
        <v>886.37560000000008</v>
      </c>
      <c r="M23" s="26">
        <f>'Electric lighting'!$G23+'Overcast Sky'!M23</f>
        <v>1124.2523000000001</v>
      </c>
      <c r="N23" s="26">
        <f>'Overcast Sky'!N23</f>
        <v>854.32650000000001</v>
      </c>
      <c r="O23" s="26">
        <f>'Overcast Sky'!O23</f>
        <v>1086.1790000000001</v>
      </c>
      <c r="P23" s="26">
        <f>'Overcast Sky'!P23</f>
        <v>1151.798</v>
      </c>
      <c r="Q23" s="26">
        <f>'Overcast Sky'!Q23</f>
        <v>1115.4179999999999</v>
      </c>
      <c r="R23" s="26">
        <f>'Overcast Sky'!R23</f>
        <v>972.79089999999997</v>
      </c>
      <c r="S23" s="26">
        <f>'Overcast Sky'!S23</f>
        <v>732.55780000000004</v>
      </c>
      <c r="T23" s="26">
        <f>'Electric lighting'!$G23+'Overcast Sky'!T23</f>
        <v>975.2623000000001</v>
      </c>
      <c r="U23" s="26">
        <f>'Electric lighting'!$G23+'Overcast Sky'!U23</f>
        <v>741.80380000000002</v>
      </c>
      <c r="V23" s="26">
        <f>'Electric lighting'!$G23+'Overcast Sky'!V23</f>
        <v>1199.3092999999999</v>
      </c>
      <c r="W23" s="26">
        <f>'Overcast Sky'!W23</f>
        <v>851.07039999999995</v>
      </c>
      <c r="X23" s="26">
        <f>'Overcast Sky'!X23</f>
        <v>1421.905</v>
      </c>
      <c r="Y23" s="26">
        <f>'Overcast Sky'!Y23</f>
        <v>1772.29</v>
      </c>
      <c r="Z23" s="26">
        <f>'Overcast Sky'!Z23</f>
        <v>1425.432</v>
      </c>
      <c r="AA23" s="26">
        <f>'Overcast Sky'!AA23</f>
        <v>1665.2329999999999</v>
      </c>
      <c r="AB23" s="26">
        <f>'Overcast Sky'!AB23</f>
        <v>1560.9739999999999</v>
      </c>
      <c r="AC23" s="26">
        <f>'Overcast Sky'!AC23</f>
        <v>1241.252</v>
      </c>
      <c r="AD23" s="26">
        <f>'Overcast Sky'!AD23</f>
        <v>1221.6300000000001</v>
      </c>
      <c r="AE23" s="26">
        <f>'Overcast Sky'!AE23</f>
        <v>950.6694</v>
      </c>
    </row>
    <row r="24" spans="1:33" x14ac:dyDescent="0.3">
      <c r="A24" s="104" t="s">
        <v>27</v>
      </c>
      <c r="B24" s="26">
        <f>'Electric lighting'!$G24+'Overcast Sky'!B24</f>
        <v>666.72257999999999</v>
      </c>
      <c r="C24" s="26">
        <f>'Electric lighting'!$G24+'Overcast Sky'!C24</f>
        <v>906.65820000000008</v>
      </c>
      <c r="D24" s="26">
        <f>'Electric lighting'!$G24+'Overcast Sky'!D24</f>
        <v>1243.2807</v>
      </c>
      <c r="E24" s="26">
        <f>'Electric lighting'!$G24+'Overcast Sky'!E24</f>
        <v>1538.7170000000001</v>
      </c>
      <c r="F24" s="26">
        <f>'Electric lighting'!$G24+'Overcast Sky'!F24</f>
        <v>1673.018</v>
      </c>
      <c r="G24" s="26">
        <f>'Electric lighting'!$G24+'Overcast Sky'!G24</f>
        <v>1493.1905000000002</v>
      </c>
      <c r="H24" s="26">
        <f>'Electric lighting'!$G24+'Overcast Sky'!H24</f>
        <v>1225.3036999999999</v>
      </c>
      <c r="I24" s="26">
        <f>'Electric lighting'!$G24+'Overcast Sky'!I24</f>
        <v>936.97140000000002</v>
      </c>
      <c r="J24" s="26">
        <f>'Electric lighting'!$G24+'Overcast Sky'!J24</f>
        <v>648.85990000000004</v>
      </c>
      <c r="K24" s="26">
        <f>'Electric lighting'!$G24+'Overcast Sky'!K24</f>
        <v>571.1</v>
      </c>
      <c r="L24" s="26">
        <f>'Electric lighting'!$G24+'Overcast Sky'!L24</f>
        <v>1586.3490000000002</v>
      </c>
      <c r="M24" s="26">
        <f>'Electric lighting'!$G24+'Overcast Sky'!M24</f>
        <v>1861.674</v>
      </c>
      <c r="N24" s="26">
        <f>'Overcast Sky'!N24</f>
        <v>2133.4070000000002</v>
      </c>
      <c r="O24" s="26">
        <f>'Overcast Sky'!O24</f>
        <v>2894.8009999999999</v>
      </c>
      <c r="P24" s="26">
        <f>'Overcast Sky'!P24</f>
        <v>3030.6559999999999</v>
      </c>
      <c r="Q24" s="26">
        <f>'Overcast Sky'!Q24</f>
        <v>2724.9749999999999</v>
      </c>
      <c r="R24" s="26">
        <f>'Overcast Sky'!R24</f>
        <v>2531.3110000000001</v>
      </c>
      <c r="S24" s="26">
        <f>'Overcast Sky'!S24</f>
        <v>2057.7710000000002</v>
      </c>
      <c r="T24" s="26">
        <f>'Electric lighting'!$G24+'Overcast Sky'!T24</f>
        <v>1712.7330000000002</v>
      </c>
      <c r="U24" s="26">
        <f>'Electric lighting'!$G24+'Overcast Sky'!U24</f>
        <v>1013.7874</v>
      </c>
      <c r="V24" s="26">
        <f>'Electric lighting'!$G24+'Overcast Sky'!V24</f>
        <v>2060.63</v>
      </c>
      <c r="W24" s="26">
        <f>'Overcast Sky'!W24</f>
        <v>2585.2939999999999</v>
      </c>
      <c r="X24" s="26">
        <f>'Overcast Sky'!X24</f>
        <v>3230.7950000000001</v>
      </c>
      <c r="Y24" s="26">
        <f>'Overcast Sky'!Y24</f>
        <v>4127.3710000000001</v>
      </c>
      <c r="Z24" s="26">
        <f>'Overcast Sky'!Z24</f>
        <v>3964.2269999999999</v>
      </c>
      <c r="AA24" s="26">
        <f>'Overcast Sky'!AA24</f>
        <v>4028.2310000000002</v>
      </c>
      <c r="AB24" s="26">
        <f>'Overcast Sky'!AB24</f>
        <v>3569.6750000000002</v>
      </c>
      <c r="AC24" s="26">
        <f>'Overcast Sky'!AC24</f>
        <v>3501.1509999999998</v>
      </c>
      <c r="AD24" s="26">
        <f>'Overcast Sky'!AD24</f>
        <v>2681.623</v>
      </c>
      <c r="AE24" s="26">
        <f>'Overcast Sky'!AE24</f>
        <v>1958.508</v>
      </c>
    </row>
    <row r="25" spans="1:33" x14ac:dyDescent="0.3">
      <c r="A25" s="104" t="s">
        <v>28</v>
      </c>
      <c r="B25" s="26">
        <f>'Electric lighting'!$G25+'Overcast Sky'!B25</f>
        <v>666.29672000000005</v>
      </c>
      <c r="C25" s="26">
        <f>'Electric lighting'!$G25+'Overcast Sky'!C25</f>
        <v>855.2799</v>
      </c>
      <c r="D25" s="26">
        <f>'Electric lighting'!$G25+'Overcast Sky'!D25</f>
        <v>1081.777</v>
      </c>
      <c r="E25" s="26">
        <f>'Electric lighting'!$G25+'Overcast Sky'!E25</f>
        <v>1286.4295000000002</v>
      </c>
      <c r="F25" s="26">
        <f>'Electric lighting'!$G25+'Overcast Sky'!F25</f>
        <v>1503.4303</v>
      </c>
      <c r="G25" s="26">
        <f>'Electric lighting'!$G25+'Overcast Sky'!G25</f>
        <v>1180.8285000000001</v>
      </c>
      <c r="H25" s="26">
        <f>'Electric lighting'!$G25+'Overcast Sky'!H25</f>
        <v>1164.9587999999999</v>
      </c>
      <c r="I25" s="26">
        <f>'Electric lighting'!$G25+'Overcast Sky'!I25</f>
        <v>886.92990000000009</v>
      </c>
      <c r="J25" s="26">
        <f>'Electric lighting'!$G25+'Overcast Sky'!J25</f>
        <v>650.80610000000001</v>
      </c>
      <c r="K25" s="26">
        <f>'Electric lighting'!$G25+'Overcast Sky'!K25</f>
        <v>595.1</v>
      </c>
      <c r="L25" s="26">
        <f>'Electric lighting'!$G25+'Overcast Sky'!L25</f>
        <v>1580.3496</v>
      </c>
      <c r="M25" s="26">
        <f>'Electric lighting'!$G25+'Overcast Sky'!M25</f>
        <v>1677.8940000000002</v>
      </c>
      <c r="N25" s="26">
        <f>'Overcast Sky'!N25</f>
        <v>1612.15</v>
      </c>
      <c r="O25" s="26">
        <f>'Overcast Sky'!O25</f>
        <v>2116.8870000000002</v>
      </c>
      <c r="P25" s="26">
        <f>'Overcast Sky'!P25</f>
        <v>2622.7669999999998</v>
      </c>
      <c r="Q25" s="26">
        <f>'Overcast Sky'!Q25</f>
        <v>2179.6669999999999</v>
      </c>
      <c r="R25" s="26">
        <f>'Overcast Sky'!R25</f>
        <v>2428.3809999999999</v>
      </c>
      <c r="S25" s="26">
        <f>'Overcast Sky'!S25</f>
        <v>1129.354</v>
      </c>
      <c r="T25" s="26">
        <f>'Electric lighting'!$G25+'Overcast Sky'!T25</f>
        <v>1387.8885</v>
      </c>
      <c r="U25" s="26">
        <f>'Electric lighting'!$G25+'Overcast Sky'!U25</f>
        <v>940.57460000000003</v>
      </c>
      <c r="V25" s="26">
        <f>'Electric lighting'!$G25+'Overcast Sky'!V25</f>
        <v>1637.942</v>
      </c>
      <c r="W25" s="26">
        <f>'Overcast Sky'!W25</f>
        <v>1671.221</v>
      </c>
      <c r="X25" s="26">
        <f>'Overcast Sky'!X25</f>
        <v>2590.5039999999999</v>
      </c>
      <c r="Y25" s="26">
        <f>'Overcast Sky'!Y25</f>
        <v>3567.2370000000001</v>
      </c>
      <c r="Z25" s="26">
        <f>'Overcast Sky'!Z25</f>
        <v>3460.8519999999999</v>
      </c>
      <c r="AA25" s="26">
        <f>'Overcast Sky'!AA25</f>
        <v>3177.348</v>
      </c>
      <c r="AB25" s="26">
        <f>'Overcast Sky'!AB25</f>
        <v>2935.0929999999998</v>
      </c>
      <c r="AC25" s="26">
        <f>'Overcast Sky'!AC25</f>
        <v>2532.3910000000001</v>
      </c>
      <c r="AD25" s="26">
        <f>'Overcast Sky'!AD25</f>
        <v>2407.92</v>
      </c>
      <c r="AE25" s="26">
        <f>'Overcast Sky'!AE25</f>
        <v>1708.4090000000001</v>
      </c>
    </row>
    <row r="26" spans="1:33" x14ac:dyDescent="0.3">
      <c r="A26" s="104" t="s">
        <v>29</v>
      </c>
      <c r="B26" s="26">
        <f>'Electric lighting'!$G26+'Overcast Sky'!B26</f>
        <v>626.05062999999996</v>
      </c>
      <c r="C26" s="26">
        <f>'Electric lighting'!$G26+'Overcast Sky'!C26</f>
        <v>728.24739999999997</v>
      </c>
      <c r="D26" s="26">
        <f>'Electric lighting'!$G26+'Overcast Sky'!D26</f>
        <v>886.1114</v>
      </c>
      <c r="E26" s="26">
        <f>'Electric lighting'!$G26+'Overcast Sky'!E26</f>
        <v>978.25479999999993</v>
      </c>
      <c r="F26" s="26">
        <f>'Electric lighting'!$G26+'Overcast Sky'!F26</f>
        <v>1000.3306</v>
      </c>
      <c r="G26" s="26">
        <f>'Electric lighting'!$G26+'Overcast Sky'!G26</f>
        <v>987.79870000000005</v>
      </c>
      <c r="H26" s="26">
        <f>'Electric lighting'!$G26+'Overcast Sky'!H26</f>
        <v>892.38630000000001</v>
      </c>
      <c r="I26" s="26">
        <f>'Electric lighting'!$G26+'Overcast Sky'!I26</f>
        <v>735.61109999999996</v>
      </c>
      <c r="J26" s="26">
        <f>'Electric lighting'!$G26+'Overcast Sky'!J26</f>
        <v>621.16238999999996</v>
      </c>
      <c r="K26" s="26">
        <f>'Electric lighting'!$G26+'Overcast Sky'!K26</f>
        <v>584.4</v>
      </c>
      <c r="L26" s="26">
        <f>'Electric lighting'!$G26+'Overcast Sky'!L26</f>
        <v>1038.7684999999999</v>
      </c>
      <c r="M26" s="26">
        <f>'Electric lighting'!$G26+'Overcast Sky'!M26</f>
        <v>1303.4596999999999</v>
      </c>
      <c r="N26" s="26">
        <f>'Overcast Sky'!N26</f>
        <v>1032.452</v>
      </c>
      <c r="O26" s="26">
        <f>'Overcast Sky'!O26</f>
        <v>1097.7919999999999</v>
      </c>
      <c r="P26" s="26">
        <f>'Overcast Sky'!P26</f>
        <v>1120.886</v>
      </c>
      <c r="Q26" s="26">
        <f>'Overcast Sky'!Q26</f>
        <v>1291.011</v>
      </c>
      <c r="R26" s="26">
        <f>'Overcast Sky'!R26</f>
        <v>952.50160000000005</v>
      </c>
      <c r="S26" s="26">
        <f>'Overcast Sky'!S26</f>
        <v>912.04300000000001</v>
      </c>
      <c r="T26" s="26">
        <f>'Electric lighting'!$G26+'Overcast Sky'!T26</f>
        <v>1060.3661</v>
      </c>
      <c r="U26" s="26">
        <f>'Electric lighting'!$G26+'Overcast Sky'!U26</f>
        <v>827.21559999999999</v>
      </c>
      <c r="V26" s="26">
        <f>'Electric lighting'!$G26+'Overcast Sky'!V26</f>
        <v>1328.5589</v>
      </c>
      <c r="W26" s="26">
        <f>'Overcast Sky'!W26</f>
        <v>1014.0890000000001</v>
      </c>
      <c r="X26" s="26">
        <f>'Overcast Sky'!X26</f>
        <v>1396.1289999999999</v>
      </c>
      <c r="Y26" s="26">
        <f>'Overcast Sky'!Y26</f>
        <v>1750.461</v>
      </c>
      <c r="Z26" s="26">
        <f>'Overcast Sky'!Z26</f>
        <v>1615.7260000000001</v>
      </c>
      <c r="AA26" s="26">
        <f>'Overcast Sky'!AA26</f>
        <v>1997.086</v>
      </c>
      <c r="AB26" s="26">
        <f>'Overcast Sky'!AB26</f>
        <v>1625.52</v>
      </c>
      <c r="AC26" s="26">
        <f>'Overcast Sky'!AC26</f>
        <v>1549.9549999999999</v>
      </c>
      <c r="AD26" s="26">
        <f>'Overcast Sky'!AD26</f>
        <v>1199.7439999999999</v>
      </c>
      <c r="AE26" s="26">
        <f>'Overcast Sky'!AE26</f>
        <v>1111.3340000000001</v>
      </c>
    </row>
    <row r="27" spans="1:33" x14ac:dyDescent="0.3">
      <c r="A27" s="104" t="s">
        <v>30</v>
      </c>
      <c r="B27" s="26">
        <f>'Electric lighting'!$G27+'Overcast Sky'!B27</f>
        <v>581.60263999999995</v>
      </c>
      <c r="C27" s="26">
        <f>'Electric lighting'!$G27+'Overcast Sky'!C27</f>
        <v>702.76980000000003</v>
      </c>
      <c r="D27" s="26">
        <f>'Electric lighting'!$G27+'Overcast Sky'!D27</f>
        <v>847.65290000000005</v>
      </c>
      <c r="E27" s="26">
        <f>'Electric lighting'!$G27+'Overcast Sky'!E27</f>
        <v>910.42259999999999</v>
      </c>
      <c r="F27" s="26">
        <f>'Electric lighting'!$G27+'Overcast Sky'!F27</f>
        <v>1022.6378999999999</v>
      </c>
      <c r="G27" s="26">
        <f>'Electric lighting'!$G27+'Overcast Sky'!G27</f>
        <v>973.23270000000002</v>
      </c>
      <c r="H27" s="26">
        <f>'Electric lighting'!$G27+'Overcast Sky'!H27</f>
        <v>844.98849999999993</v>
      </c>
      <c r="I27" s="26">
        <f>'Electric lighting'!$G27+'Overcast Sky'!I27</f>
        <v>691.13259999999991</v>
      </c>
      <c r="J27" s="26">
        <f>'Electric lighting'!$G27+'Overcast Sky'!J27</f>
        <v>584.33748000000003</v>
      </c>
      <c r="K27" s="26">
        <f>'Electric lighting'!$G27+'Overcast Sky'!K27</f>
        <v>545.9</v>
      </c>
      <c r="L27" s="26">
        <f>'Electric lighting'!$G27+'Overcast Sky'!L27</f>
        <v>998.12259999999992</v>
      </c>
      <c r="M27" s="26">
        <f>'Electric lighting'!$G27+'Overcast Sky'!M27</f>
        <v>1236.2093</v>
      </c>
      <c r="N27" s="26">
        <f>'Overcast Sky'!N27</f>
        <v>861.46109999999999</v>
      </c>
      <c r="O27" s="26">
        <f>'Overcast Sky'!O27</f>
        <v>1095.038</v>
      </c>
      <c r="P27" s="26">
        <f>'Overcast Sky'!P27</f>
        <v>1319.489</v>
      </c>
      <c r="Q27" s="26">
        <f>'Overcast Sky'!Q27</f>
        <v>1265.0060000000001</v>
      </c>
      <c r="R27" s="26">
        <f>'Overcast Sky'!R27</f>
        <v>906.0838</v>
      </c>
      <c r="S27" s="26">
        <f>'Overcast Sky'!S27</f>
        <v>825.60310000000004</v>
      </c>
      <c r="T27" s="26">
        <f>'Electric lighting'!$G27+'Overcast Sky'!T27</f>
        <v>1024.519</v>
      </c>
      <c r="U27" s="26">
        <f>'Electric lighting'!$G27+'Overcast Sky'!U27</f>
        <v>751.79809999999998</v>
      </c>
      <c r="V27" s="26">
        <f>'Electric lighting'!$G27+'Overcast Sky'!V27</f>
        <v>1164.0848999999998</v>
      </c>
      <c r="W27" s="26">
        <f>'Overcast Sky'!W27</f>
        <v>909.90260000000001</v>
      </c>
      <c r="X27" s="26">
        <f>'Overcast Sky'!X27</f>
        <v>1437.723</v>
      </c>
      <c r="Y27" s="26">
        <f>'Overcast Sky'!Y27</f>
        <v>1773.7460000000001</v>
      </c>
      <c r="Z27" s="26">
        <f>'Overcast Sky'!Z27</f>
        <v>1855.3130000000001</v>
      </c>
      <c r="AA27" s="26">
        <f>'Overcast Sky'!AA27</f>
        <v>1854.249</v>
      </c>
      <c r="AB27" s="26">
        <f>'Overcast Sky'!AB27</f>
        <v>1608.873</v>
      </c>
      <c r="AC27" s="26">
        <f>'Overcast Sky'!AC27</f>
        <v>1310.809</v>
      </c>
      <c r="AD27" s="26">
        <f>'Overcast Sky'!AD27</f>
        <v>1234.855</v>
      </c>
      <c r="AE27" s="26">
        <f>'Overcast Sky'!AE27</f>
        <v>908.15689999999995</v>
      </c>
    </row>
    <row r="28" spans="1:33" x14ac:dyDescent="0.3">
      <c r="A28" s="3"/>
      <c r="B28" s="3">
        <f>COUNTIF(B3:B27,"&gt;500")</f>
        <v>25</v>
      </c>
      <c r="C28" s="3">
        <f t="shared" ref="C28:AE28" si="0">COUNTIF(C3:C27,"&gt;500")</f>
        <v>25</v>
      </c>
      <c r="D28" s="3">
        <f t="shared" si="0"/>
        <v>25</v>
      </c>
      <c r="E28" s="3">
        <f t="shared" si="0"/>
        <v>25</v>
      </c>
      <c r="F28" s="3">
        <f t="shared" si="0"/>
        <v>25</v>
      </c>
      <c r="G28" s="3">
        <f t="shared" si="0"/>
        <v>25</v>
      </c>
      <c r="H28" s="3">
        <f t="shared" si="0"/>
        <v>25</v>
      </c>
      <c r="I28" s="3">
        <f t="shared" si="0"/>
        <v>25</v>
      </c>
      <c r="J28" s="3">
        <f t="shared" si="0"/>
        <v>25</v>
      </c>
      <c r="K28" s="3">
        <f t="shared" si="0"/>
        <v>25</v>
      </c>
      <c r="L28" s="3">
        <f t="shared" si="0"/>
        <v>25</v>
      </c>
      <c r="M28" s="3">
        <f t="shared" si="0"/>
        <v>25</v>
      </c>
      <c r="N28" s="3">
        <f t="shared" si="0"/>
        <v>25</v>
      </c>
      <c r="O28" s="3">
        <f t="shared" si="0"/>
        <v>25</v>
      </c>
      <c r="P28" s="3">
        <f t="shared" si="0"/>
        <v>25</v>
      </c>
      <c r="Q28" s="3">
        <f t="shared" si="0"/>
        <v>25</v>
      </c>
      <c r="R28" s="3">
        <f t="shared" si="0"/>
        <v>25</v>
      </c>
      <c r="S28" s="3">
        <f t="shared" si="0"/>
        <v>25</v>
      </c>
      <c r="T28" s="3">
        <f t="shared" si="0"/>
        <v>25</v>
      </c>
      <c r="U28" s="3">
        <f t="shared" si="0"/>
        <v>25</v>
      </c>
      <c r="V28" s="3">
        <f t="shared" si="0"/>
        <v>25</v>
      </c>
      <c r="W28" s="3">
        <f t="shared" si="0"/>
        <v>25</v>
      </c>
      <c r="X28" s="3">
        <f t="shared" si="0"/>
        <v>25</v>
      </c>
      <c r="Y28" s="3">
        <f t="shared" si="0"/>
        <v>25</v>
      </c>
      <c r="Z28" s="3">
        <f t="shared" si="0"/>
        <v>25</v>
      </c>
      <c r="AA28" s="3">
        <f t="shared" si="0"/>
        <v>25</v>
      </c>
      <c r="AB28" s="3">
        <f t="shared" si="0"/>
        <v>25</v>
      </c>
      <c r="AC28" s="3">
        <f t="shared" si="0"/>
        <v>25</v>
      </c>
      <c r="AD28" s="3">
        <f t="shared" si="0"/>
        <v>25</v>
      </c>
      <c r="AE28" s="3">
        <f t="shared" si="0"/>
        <v>25</v>
      </c>
    </row>
    <row r="29" spans="1:33" ht="15" thickBot="1" x14ac:dyDescent="0.35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</row>
    <row r="30" spans="1:33" ht="15" thickBot="1" x14ac:dyDescent="0.35">
      <c r="A30" s="122" t="s">
        <v>66</v>
      </c>
      <c r="B30" s="124" t="s">
        <v>71</v>
      </c>
      <c r="C30" s="125"/>
      <c r="D30" s="125"/>
      <c r="E30" s="125"/>
      <c r="F30" s="125"/>
      <c r="G30" s="125"/>
      <c r="H30" s="125"/>
      <c r="I30" s="125"/>
      <c r="J30" s="125"/>
      <c r="K30" s="126"/>
      <c r="L30" s="124" t="s">
        <v>72</v>
      </c>
      <c r="M30" s="125"/>
      <c r="N30" s="125"/>
      <c r="O30" s="125"/>
      <c r="P30" s="125"/>
      <c r="Q30" s="125"/>
      <c r="R30" s="125"/>
      <c r="S30" s="125"/>
      <c r="T30" s="125"/>
      <c r="U30" s="126"/>
      <c r="V30" s="124" t="s">
        <v>73</v>
      </c>
      <c r="W30" s="125"/>
      <c r="X30" s="125"/>
      <c r="Y30" s="125"/>
      <c r="Z30" s="125"/>
      <c r="AA30" s="125"/>
      <c r="AB30" s="125"/>
      <c r="AC30" s="125"/>
      <c r="AD30" s="125"/>
      <c r="AE30" s="126"/>
    </row>
    <row r="31" spans="1:33" ht="15" thickBot="1" x14ac:dyDescent="0.35">
      <c r="A31" s="123"/>
      <c r="B31" s="47">
        <v>8.3000000000000007</v>
      </c>
      <c r="C31" s="47">
        <v>9.3000000000000007</v>
      </c>
      <c r="D31" s="47">
        <v>10.3</v>
      </c>
      <c r="E31" s="47">
        <v>11.3</v>
      </c>
      <c r="F31" s="47">
        <v>12.3</v>
      </c>
      <c r="G31" s="47">
        <v>13.3</v>
      </c>
      <c r="H31" s="47">
        <v>14.3</v>
      </c>
      <c r="I31" s="47">
        <v>15.3</v>
      </c>
      <c r="J31" s="47">
        <v>16.3</v>
      </c>
      <c r="K31" s="48">
        <v>17.3</v>
      </c>
      <c r="L31" s="47">
        <v>8.3000000000000007</v>
      </c>
      <c r="M31" s="47">
        <v>9.3000000000000007</v>
      </c>
      <c r="N31" s="47">
        <v>10.3</v>
      </c>
      <c r="O31" s="47">
        <v>11.3</v>
      </c>
      <c r="P31" s="47">
        <v>12.3</v>
      </c>
      <c r="Q31" s="47">
        <v>13.3</v>
      </c>
      <c r="R31" s="47">
        <v>14.3</v>
      </c>
      <c r="S31" s="47">
        <v>15.3</v>
      </c>
      <c r="T31" s="47">
        <v>16.3</v>
      </c>
      <c r="U31" s="48">
        <v>17.3</v>
      </c>
      <c r="V31" s="48">
        <v>7.3</v>
      </c>
      <c r="W31" s="47">
        <v>8.3000000000000007</v>
      </c>
      <c r="X31" s="47">
        <v>9.3000000000000007</v>
      </c>
      <c r="Y31" s="47">
        <v>10.3</v>
      </c>
      <c r="Z31" s="47">
        <v>11.3</v>
      </c>
      <c r="AA31" s="47">
        <v>12.3</v>
      </c>
      <c r="AB31" s="47">
        <v>13.3</v>
      </c>
      <c r="AC31" s="47">
        <v>14.3</v>
      </c>
      <c r="AD31" s="47">
        <v>15.3</v>
      </c>
      <c r="AE31" s="48">
        <v>16.3</v>
      </c>
      <c r="AG31" s="3" t="s">
        <v>44</v>
      </c>
    </row>
    <row r="32" spans="1:33" x14ac:dyDescent="0.3">
      <c r="A32" s="92" t="s">
        <v>6</v>
      </c>
      <c r="B32" s="26">
        <f>'Electric lighting'!$C3+'Overcast Sky'!B32</f>
        <v>161.50961999999998</v>
      </c>
      <c r="C32" s="26">
        <f>'Electric lighting'!$C3+'Overcast Sky'!C32</f>
        <v>230.70124999999999</v>
      </c>
      <c r="D32" s="26">
        <f>'Electric lighting'!$C3+'Overcast Sky'!D32</f>
        <v>309.11990000000003</v>
      </c>
      <c r="E32" s="26">
        <f>'Electric lighting'!$C3+'Overcast Sky'!E32</f>
        <v>253.46859999999998</v>
      </c>
      <c r="F32" s="26">
        <f>'Electric lighting'!$C3+'Overcast Sky'!F32</f>
        <v>291.62509999999997</v>
      </c>
      <c r="G32" s="26">
        <f>'Electric lighting'!$C3+'Overcast Sky'!G32</f>
        <v>333.34219999999999</v>
      </c>
      <c r="H32" s="26">
        <f>'Electric lighting'!$C3+'Overcast Sky'!H32</f>
        <v>345.85759999999999</v>
      </c>
      <c r="I32" s="26">
        <f>'Electric lighting'!$C3+'Overcast Sky'!I32</f>
        <v>212.22748999999999</v>
      </c>
      <c r="J32" s="26">
        <f>'Electric lighting'!$C3+'Overcast Sky'!J32</f>
        <v>149.94922</v>
      </c>
      <c r="K32" s="26">
        <f>'Electric lighting'!$C3+'Overcast Sky'!K32</f>
        <v>131.1</v>
      </c>
      <c r="L32" s="26">
        <f>'Electric lighting'!$C3+'Overcast Sky'!L32</f>
        <v>357.58879999999999</v>
      </c>
      <c r="M32" s="26">
        <f>'Electric lighting'!$C3+'Overcast Sky'!M32</f>
        <v>495.55010000000004</v>
      </c>
      <c r="N32" s="26">
        <f>'Overcast Sky'!N32</f>
        <v>389.08280000000002</v>
      </c>
      <c r="O32" s="26">
        <f>'Overcast Sky'!O32</f>
        <v>480.5138</v>
      </c>
      <c r="P32" s="26">
        <f>'Overcast Sky'!P32</f>
        <v>561.64490000000001</v>
      </c>
      <c r="Q32" s="26">
        <f>'Overcast Sky'!Q32</f>
        <v>556.80439999999999</v>
      </c>
      <c r="R32" s="26">
        <f>'Overcast Sky'!R32</f>
        <v>440.94</v>
      </c>
      <c r="S32" s="26">
        <f>'Overcast Sky'!S32</f>
        <v>383.23860000000002</v>
      </c>
      <c r="T32" s="26">
        <f>'Electric lighting'!$C3+'Overcast Sky'!T32</f>
        <v>408.44309999999996</v>
      </c>
      <c r="U32" s="26">
        <f>'Electric lighting'!$C3+'Overcast Sky'!U32</f>
        <v>205.42750999999998</v>
      </c>
      <c r="V32" s="26">
        <f>'Electric lighting'!$C3+'Overcast Sky'!V32</f>
        <v>434.35159999999996</v>
      </c>
      <c r="W32" s="26">
        <f>'Overcast Sky'!W32</f>
        <v>412.00380000000001</v>
      </c>
      <c r="X32" s="26">
        <f>'Overcast Sky'!X32</f>
        <v>659.89120000000003</v>
      </c>
      <c r="Y32" s="26">
        <f>'Overcast Sky'!Y32</f>
        <v>979.13149999999996</v>
      </c>
      <c r="Z32" s="26">
        <f>'Overcast Sky'!Z32</f>
        <v>800.73270000000002</v>
      </c>
      <c r="AA32" s="26">
        <f>'Overcast Sky'!AA32</f>
        <v>985.98059999999998</v>
      </c>
      <c r="AB32" s="26">
        <f>'Overcast Sky'!AB32</f>
        <v>1294.4259999999999</v>
      </c>
      <c r="AC32" s="26">
        <f>'Overcast Sky'!AC32</f>
        <v>644.56020000000001</v>
      </c>
      <c r="AD32" s="26">
        <f>'Overcast Sky'!AD32</f>
        <v>692.52089999999998</v>
      </c>
      <c r="AE32" s="26">
        <f>'Overcast Sky'!AE32</f>
        <v>295.4658</v>
      </c>
      <c r="AG32" t="s">
        <v>78</v>
      </c>
    </row>
    <row r="33" spans="1:33" x14ac:dyDescent="0.3">
      <c r="A33" s="104" t="s">
        <v>7</v>
      </c>
      <c r="B33" s="26">
        <f>'Electric lighting'!$C4+'Overcast Sky'!B33</f>
        <v>152.63912999999999</v>
      </c>
      <c r="C33" s="26">
        <f>'Electric lighting'!$C4+'Overcast Sky'!C33</f>
        <v>206.46886000000001</v>
      </c>
      <c r="D33" s="26">
        <f>'Electric lighting'!$C4+'Overcast Sky'!D33</f>
        <v>299.1748</v>
      </c>
      <c r="E33" s="26">
        <f>'Electric lighting'!$C4+'Overcast Sky'!E33</f>
        <v>288.88569999999999</v>
      </c>
      <c r="F33" s="26">
        <f>'Electric lighting'!$C4+'Overcast Sky'!F33</f>
        <v>332.46949999999998</v>
      </c>
      <c r="G33" s="26">
        <f>'Electric lighting'!$C4+'Overcast Sky'!G33</f>
        <v>329.5915</v>
      </c>
      <c r="H33" s="26">
        <f>'Electric lighting'!$C4+'Overcast Sky'!H33</f>
        <v>288.45259999999996</v>
      </c>
      <c r="I33" s="26">
        <f>'Electric lighting'!$C4+'Overcast Sky'!I33</f>
        <v>190.39929999999998</v>
      </c>
      <c r="J33" s="26">
        <f>'Electric lighting'!$C4+'Overcast Sky'!J33</f>
        <v>152.41550000000001</v>
      </c>
      <c r="K33" s="26">
        <f>'Electric lighting'!$C4+'Overcast Sky'!K33</f>
        <v>130.6</v>
      </c>
      <c r="L33" s="26">
        <f>'Electric lighting'!$C4+'Overcast Sky'!L33</f>
        <v>298.75069999999999</v>
      </c>
      <c r="M33" s="26">
        <f>'Electric lighting'!$C4+'Overcast Sky'!M33</f>
        <v>439.43020000000001</v>
      </c>
      <c r="N33" s="26">
        <f>'Overcast Sky'!N33</f>
        <v>375.24930000000001</v>
      </c>
      <c r="O33" s="26">
        <f>'Overcast Sky'!O33</f>
        <v>538.22950000000003</v>
      </c>
      <c r="P33" s="26">
        <f>'Overcast Sky'!P33</f>
        <v>489.74099999999999</v>
      </c>
      <c r="Q33" s="26">
        <f>'Overcast Sky'!Q33</f>
        <v>556.42870000000005</v>
      </c>
      <c r="R33" s="26">
        <f>'Overcast Sky'!R33</f>
        <v>477.21609999999998</v>
      </c>
      <c r="S33" s="26">
        <f>'Overcast Sky'!S33</f>
        <v>312.2996</v>
      </c>
      <c r="T33" s="26">
        <f>'Electric lighting'!$C4+'Overcast Sky'!T33</f>
        <v>332.49590000000001</v>
      </c>
      <c r="U33" s="26">
        <f>'Electric lighting'!$C4+'Overcast Sky'!U33</f>
        <v>212.13821000000002</v>
      </c>
      <c r="V33" s="26">
        <f>'Electric lighting'!$C4+'Overcast Sky'!V33</f>
        <v>387.61189999999999</v>
      </c>
      <c r="W33" s="26">
        <f>'Overcast Sky'!W33</f>
        <v>429.60379999999998</v>
      </c>
      <c r="X33" s="26">
        <f>'Overcast Sky'!X33</f>
        <v>545.74260000000004</v>
      </c>
      <c r="Y33" s="26">
        <f>'Overcast Sky'!Y33</f>
        <v>746.53489999999999</v>
      </c>
      <c r="Z33" s="26">
        <f>'Overcast Sky'!Z33</f>
        <v>1115.2529999999999</v>
      </c>
      <c r="AA33" s="26">
        <f>'Overcast Sky'!AA33</f>
        <v>853.37950000000001</v>
      </c>
      <c r="AB33" s="26">
        <f>'Overcast Sky'!AB33</f>
        <v>794.67849999999999</v>
      </c>
      <c r="AC33" s="26">
        <f>'Overcast Sky'!AC33</f>
        <v>695.97199999999998</v>
      </c>
      <c r="AD33" s="26">
        <f>'Overcast Sky'!AD33</f>
        <v>551.05520000000001</v>
      </c>
      <c r="AE33" s="26">
        <f>'Overcast Sky'!AE33</f>
        <v>334.06270000000001</v>
      </c>
      <c r="AG33" s="3" t="s">
        <v>76</v>
      </c>
    </row>
    <row r="34" spans="1:33" x14ac:dyDescent="0.3">
      <c r="A34" s="104" t="s">
        <v>8</v>
      </c>
      <c r="B34" s="26">
        <f>'Electric lighting'!$C5+'Overcast Sky'!B34</f>
        <v>158.39635000000001</v>
      </c>
      <c r="C34" s="26">
        <f>'Electric lighting'!$C5+'Overcast Sky'!C34</f>
        <v>242.33640000000003</v>
      </c>
      <c r="D34" s="26">
        <f>'Electric lighting'!$C5+'Overcast Sky'!D34</f>
        <v>351.49900000000002</v>
      </c>
      <c r="E34" s="26">
        <f>'Electric lighting'!$C5+'Overcast Sky'!E34</f>
        <v>300.10160000000002</v>
      </c>
      <c r="F34" s="26">
        <f>'Electric lighting'!$C5+'Overcast Sky'!F34</f>
        <v>377.93169999999998</v>
      </c>
      <c r="G34" s="26">
        <f>'Electric lighting'!$C5+'Overcast Sky'!G34</f>
        <v>349.95280000000002</v>
      </c>
      <c r="H34" s="26">
        <f>'Electric lighting'!$C5+'Overcast Sky'!H34</f>
        <v>294.68399999999997</v>
      </c>
      <c r="I34" s="26">
        <f>'Electric lighting'!$C5+'Overcast Sky'!I34</f>
        <v>236.185</v>
      </c>
      <c r="J34" s="26">
        <f>'Electric lighting'!$C5+'Overcast Sky'!J34</f>
        <v>151.43998999999999</v>
      </c>
      <c r="K34" s="26">
        <f>'Electric lighting'!$C5+'Overcast Sky'!K34</f>
        <v>131.4</v>
      </c>
      <c r="L34" s="26">
        <f>'Electric lighting'!$C5+'Overcast Sky'!L34</f>
        <v>401.16700000000003</v>
      </c>
      <c r="M34" s="26">
        <f>'Electric lighting'!$C5+'Overcast Sky'!M34</f>
        <v>592.97370000000001</v>
      </c>
      <c r="N34" s="26">
        <f>'Overcast Sky'!N34</f>
        <v>577.63930000000005</v>
      </c>
      <c r="O34" s="26">
        <f>'Overcast Sky'!O34</f>
        <v>484.40980000000002</v>
      </c>
      <c r="P34" s="26">
        <f>'Overcast Sky'!P34</f>
        <v>703.14649999999995</v>
      </c>
      <c r="Q34" s="26">
        <f>'Overcast Sky'!Q34</f>
        <v>882.1028</v>
      </c>
      <c r="R34" s="26">
        <f>'Overcast Sky'!R34</f>
        <v>708.42819999999995</v>
      </c>
      <c r="S34" s="26">
        <f>'Overcast Sky'!S34</f>
        <v>351.61270000000002</v>
      </c>
      <c r="T34" s="26">
        <f>'Electric lighting'!$C5+'Overcast Sky'!T34</f>
        <v>436.58389999999997</v>
      </c>
      <c r="U34" s="26">
        <f>'Electric lighting'!$C5+'Overcast Sky'!U34</f>
        <v>249.8527</v>
      </c>
      <c r="V34" s="26">
        <f>'Electric lighting'!$C5+'Overcast Sky'!V34</f>
        <v>505.10699999999997</v>
      </c>
      <c r="W34" s="26">
        <f>'Overcast Sky'!W34</f>
        <v>573.81359999999995</v>
      </c>
      <c r="X34" s="26">
        <f>'Overcast Sky'!X34</f>
        <v>746.07569999999998</v>
      </c>
      <c r="Y34" s="26">
        <f>'Overcast Sky'!Y34</f>
        <v>1146.886</v>
      </c>
      <c r="Z34" s="26">
        <f>'Overcast Sky'!Z34</f>
        <v>1085.2819999999999</v>
      </c>
      <c r="AA34" s="26">
        <f>'Overcast Sky'!AA34</f>
        <v>1147.269</v>
      </c>
      <c r="AB34" s="26">
        <f>'Overcast Sky'!AB34</f>
        <v>1049.874</v>
      </c>
      <c r="AC34" s="26">
        <f>'Overcast Sky'!AC34</f>
        <v>791.14400000000001</v>
      </c>
      <c r="AD34" s="26">
        <f>'Overcast Sky'!AD34</f>
        <v>713.21410000000003</v>
      </c>
      <c r="AE34" s="26">
        <f>'Overcast Sky'!AE34</f>
        <v>485.93090000000001</v>
      </c>
      <c r="AG34" s="3" t="s">
        <v>77</v>
      </c>
    </row>
    <row r="35" spans="1:33" x14ac:dyDescent="0.3">
      <c r="A35" s="104" t="s">
        <v>9</v>
      </c>
      <c r="B35" s="26">
        <f>'Electric lighting'!$C6+'Overcast Sky'!B35</f>
        <v>166.8501</v>
      </c>
      <c r="C35" s="26">
        <f>'Electric lighting'!$C6+'Overcast Sky'!C35</f>
        <v>253.36689999999999</v>
      </c>
      <c r="D35" s="26">
        <f>'Electric lighting'!$C6+'Overcast Sky'!D35</f>
        <v>377.5215</v>
      </c>
      <c r="E35" s="26">
        <f>'Electric lighting'!$C6+'Overcast Sky'!E35</f>
        <v>517.74860000000001</v>
      </c>
      <c r="F35" s="26">
        <f>'Electric lighting'!$C6+'Overcast Sky'!F35</f>
        <v>438.00889999999998</v>
      </c>
      <c r="G35" s="26">
        <f>'Electric lighting'!$C6+'Overcast Sky'!G35</f>
        <v>455.22710000000001</v>
      </c>
      <c r="H35" s="26">
        <f>'Electric lighting'!$C6+'Overcast Sky'!H35</f>
        <v>363.06650000000002</v>
      </c>
      <c r="I35" s="26">
        <f>'Electric lighting'!$C6+'Overcast Sky'!I35</f>
        <v>275.00360000000001</v>
      </c>
      <c r="J35" s="26">
        <f>'Electric lighting'!$C6+'Overcast Sky'!J35</f>
        <v>166.19717</v>
      </c>
      <c r="K35" s="26">
        <f>'Electric lighting'!$C6+'Overcast Sky'!K35</f>
        <v>127</v>
      </c>
      <c r="L35" s="26">
        <f>'Electric lighting'!$C6+'Overcast Sky'!L35</f>
        <v>427.5025</v>
      </c>
      <c r="M35" s="26">
        <f>'Electric lighting'!$C6+'Overcast Sky'!M35</f>
        <v>783.05319999999995</v>
      </c>
      <c r="N35" s="26">
        <f>'Overcast Sky'!N35</f>
        <v>988.54740000000004</v>
      </c>
      <c r="O35" s="26">
        <f>'Overcast Sky'!O35</f>
        <v>862.88969999999995</v>
      </c>
      <c r="P35" s="26">
        <f>'Overcast Sky'!P35</f>
        <v>1031.057</v>
      </c>
      <c r="Q35" s="26">
        <f>'Overcast Sky'!Q35</f>
        <v>981.91290000000004</v>
      </c>
      <c r="R35" s="26">
        <f>'Overcast Sky'!R35</f>
        <v>913.36500000000001</v>
      </c>
      <c r="S35" s="26">
        <f>'Overcast Sky'!S35</f>
        <v>524.40890000000002</v>
      </c>
      <c r="T35" s="26">
        <f>'Electric lighting'!$C6+'Overcast Sky'!T35</f>
        <v>543.39859999999999</v>
      </c>
      <c r="U35" s="26">
        <f>'Electric lighting'!$C6+'Overcast Sky'!U35</f>
        <v>347.48789999999997</v>
      </c>
      <c r="V35" s="26">
        <f>'Electric lighting'!$C6+'Overcast Sky'!V35</f>
        <v>576.04939999999999</v>
      </c>
      <c r="W35" s="26">
        <f>'Overcast Sky'!W35</f>
        <v>652.43010000000004</v>
      </c>
      <c r="X35" s="26">
        <f>'Overcast Sky'!X35</f>
        <v>924.37879999999996</v>
      </c>
      <c r="Y35" s="26">
        <f>'Overcast Sky'!Y35</f>
        <v>1347.8910000000001</v>
      </c>
      <c r="Z35" s="26">
        <f>'Overcast Sky'!Z35</f>
        <v>1591.7660000000001</v>
      </c>
      <c r="AA35" s="26">
        <f>'Overcast Sky'!AA35</f>
        <v>1425.1759999999999</v>
      </c>
      <c r="AB35" s="26">
        <f>'Overcast Sky'!AB35</f>
        <v>1233.8720000000001</v>
      </c>
      <c r="AC35" s="26">
        <f>'Overcast Sky'!AC35</f>
        <v>1047.6300000000001</v>
      </c>
      <c r="AD35" s="26">
        <f>'Overcast Sky'!AD35</f>
        <v>1070.18</v>
      </c>
      <c r="AE35" s="26">
        <f>'Overcast Sky'!AE35</f>
        <v>809.95799999999997</v>
      </c>
    </row>
    <row r="36" spans="1:33" x14ac:dyDescent="0.3">
      <c r="A36" s="104" t="s">
        <v>18</v>
      </c>
      <c r="B36" s="26">
        <f>'Electric lighting'!$C7+'Overcast Sky'!B36</f>
        <v>176.24847</v>
      </c>
      <c r="C36" s="26">
        <f>'Electric lighting'!$C7+'Overcast Sky'!C36</f>
        <v>285.97309999999999</v>
      </c>
      <c r="D36" s="26">
        <f>'Electric lighting'!$C7+'Overcast Sky'!D36</f>
        <v>405.16449999999998</v>
      </c>
      <c r="E36" s="26">
        <f>'Electric lighting'!$C7+'Overcast Sky'!E36</f>
        <v>581.1434999999999</v>
      </c>
      <c r="F36" s="26">
        <f>'Electric lighting'!$C7+'Overcast Sky'!F36</f>
        <v>513.85789999999997</v>
      </c>
      <c r="G36" s="26">
        <f>'Electric lighting'!$C7+'Overcast Sky'!G36</f>
        <v>586.44889999999998</v>
      </c>
      <c r="H36" s="26">
        <f>'Electric lighting'!$C7+'Overcast Sky'!H36</f>
        <v>413.7312</v>
      </c>
      <c r="I36" s="26">
        <f>'Electric lighting'!$C7+'Overcast Sky'!I36</f>
        <v>309.17599999999999</v>
      </c>
      <c r="J36" s="26">
        <f>'Electric lighting'!$C7+'Overcast Sky'!J36</f>
        <v>176.7234</v>
      </c>
      <c r="K36" s="26">
        <f>'Electric lighting'!$C7+'Overcast Sky'!K36</f>
        <v>134.69999999999999</v>
      </c>
      <c r="L36" s="26">
        <f>'Electric lighting'!$C7+'Overcast Sky'!L36</f>
        <v>504.88979999999998</v>
      </c>
      <c r="M36" s="26">
        <f>'Electric lighting'!$C7+'Overcast Sky'!M36</f>
        <v>762.33690000000001</v>
      </c>
      <c r="N36" s="26">
        <f>'Overcast Sky'!N36</f>
        <v>1101.5820000000001</v>
      </c>
      <c r="O36" s="26">
        <f>'Overcast Sky'!O36</f>
        <v>1143.0899999999999</v>
      </c>
      <c r="P36" s="26">
        <f>'Overcast Sky'!P36</f>
        <v>1097.942</v>
      </c>
      <c r="Q36" s="26">
        <f>'Overcast Sky'!Q36</f>
        <v>1422.817</v>
      </c>
      <c r="R36" s="26">
        <f>'Overcast Sky'!R36</f>
        <v>867.72299999999996</v>
      </c>
      <c r="S36" s="26">
        <f>'Overcast Sky'!S36</f>
        <v>772.0394</v>
      </c>
      <c r="T36" s="26">
        <f>'Electric lighting'!$C7+'Overcast Sky'!T36</f>
        <v>479.41269999999997</v>
      </c>
      <c r="U36" s="26">
        <f>'Electric lighting'!$C7+'Overcast Sky'!U36</f>
        <v>316.94029999999998</v>
      </c>
      <c r="V36" s="26">
        <f>'Electric lighting'!$C7+'Overcast Sky'!V36</f>
        <v>741.59809999999993</v>
      </c>
      <c r="W36" s="26">
        <f>'Overcast Sky'!W36</f>
        <v>1085.6780000000001</v>
      </c>
      <c r="X36" s="26">
        <f>'Overcast Sky'!X36</f>
        <v>1267.3630000000001</v>
      </c>
      <c r="Y36" s="26">
        <f>'Overcast Sky'!Y36</f>
        <v>1515.596</v>
      </c>
      <c r="Z36" s="26">
        <f>'Overcast Sky'!Z36</f>
        <v>1991.0820000000001</v>
      </c>
      <c r="AA36" s="26">
        <f>'Overcast Sky'!AA36</f>
        <v>1629.713</v>
      </c>
      <c r="AB36" s="26">
        <f>'Overcast Sky'!AB36</f>
        <v>1732.6020000000001</v>
      </c>
      <c r="AC36" s="26">
        <f>'Overcast Sky'!AC36</f>
        <v>1485.3150000000001</v>
      </c>
      <c r="AD36" s="26">
        <f>'Overcast Sky'!AD36</f>
        <v>1048.115</v>
      </c>
      <c r="AE36" s="26">
        <f>'Overcast Sky'!AE36</f>
        <v>872.56299999999999</v>
      </c>
    </row>
    <row r="37" spans="1:33" x14ac:dyDescent="0.3">
      <c r="A37" s="104" t="s">
        <v>10</v>
      </c>
      <c r="B37" s="26">
        <f>'Electric lighting'!$C8+'Overcast Sky'!B37</f>
        <v>133.90581</v>
      </c>
      <c r="C37" s="26">
        <f>'Electric lighting'!$C8+'Overcast Sky'!C37</f>
        <v>200.71530000000001</v>
      </c>
      <c r="D37" s="26">
        <f>'Electric lighting'!$C8+'Overcast Sky'!D37</f>
        <v>277.65160000000003</v>
      </c>
      <c r="E37" s="26">
        <f>'Electric lighting'!$C8+'Overcast Sky'!E37</f>
        <v>305.86599999999999</v>
      </c>
      <c r="F37" s="26">
        <f>'Electric lighting'!$C8+'Overcast Sky'!F37</f>
        <v>305.04739999999998</v>
      </c>
      <c r="G37" s="26">
        <f>'Electric lighting'!$C8+'Overcast Sky'!G37</f>
        <v>337.92449999999997</v>
      </c>
      <c r="H37" s="26">
        <f>'Electric lighting'!$C8+'Overcast Sky'!H37</f>
        <v>268.15769999999998</v>
      </c>
      <c r="I37" s="26">
        <f>'Electric lighting'!$C8+'Overcast Sky'!I37</f>
        <v>197.76295999999999</v>
      </c>
      <c r="J37" s="26">
        <f>'Electric lighting'!$C8+'Overcast Sky'!J37</f>
        <v>135.35073</v>
      </c>
      <c r="K37" s="26">
        <f>'Electric lighting'!$C8+'Overcast Sky'!K37</f>
        <v>113.6</v>
      </c>
      <c r="L37" s="26">
        <f>'Electric lighting'!$C8+'Overcast Sky'!L37</f>
        <v>349.80869999999999</v>
      </c>
      <c r="M37" s="26">
        <f>'Electric lighting'!$C8+'Overcast Sky'!M37</f>
        <v>510.93759999999997</v>
      </c>
      <c r="N37" s="26">
        <f>'Overcast Sky'!N37</f>
        <v>488.14139999999998</v>
      </c>
      <c r="O37" s="26">
        <f>'Overcast Sky'!O37</f>
        <v>501.91789999999997</v>
      </c>
      <c r="P37" s="26">
        <f>'Overcast Sky'!P37</f>
        <v>553.90560000000005</v>
      </c>
      <c r="Q37" s="26">
        <f>'Overcast Sky'!Q37</f>
        <v>636.7491</v>
      </c>
      <c r="R37" s="26">
        <f>'Overcast Sky'!R37</f>
        <v>535.07320000000004</v>
      </c>
      <c r="S37" s="26">
        <f>'Overcast Sky'!S37</f>
        <v>400.97199999999998</v>
      </c>
      <c r="T37" s="26">
        <f>'Electric lighting'!$C8+'Overcast Sky'!T37</f>
        <v>382.69560000000001</v>
      </c>
      <c r="U37" s="26">
        <f>'Electric lighting'!$C8+'Overcast Sky'!U37</f>
        <v>212.66624999999999</v>
      </c>
      <c r="V37" s="26">
        <f>'Electric lighting'!$C8+'Overcast Sky'!V37</f>
        <v>357.60140000000001</v>
      </c>
      <c r="W37" s="26">
        <f>'Overcast Sky'!W37</f>
        <v>434.0419</v>
      </c>
      <c r="X37" s="26">
        <f>'Overcast Sky'!X37</f>
        <v>608.5788</v>
      </c>
      <c r="Y37" s="26">
        <f>'Overcast Sky'!Y37</f>
        <v>1002.12</v>
      </c>
      <c r="Z37" s="26">
        <f>'Overcast Sky'!Z37</f>
        <v>926.33540000000005</v>
      </c>
      <c r="AA37" s="26">
        <f>'Overcast Sky'!AA37</f>
        <v>1131.9580000000001</v>
      </c>
      <c r="AB37" s="26">
        <f>'Overcast Sky'!AB37</f>
        <v>768.27</v>
      </c>
      <c r="AC37" s="26">
        <f>'Overcast Sky'!AC37</f>
        <v>763.06849999999997</v>
      </c>
      <c r="AD37" s="26">
        <f>'Overcast Sky'!AD37</f>
        <v>722.82090000000005</v>
      </c>
      <c r="AE37" s="26">
        <f>'Overcast Sky'!AE37</f>
        <v>539.66030000000001</v>
      </c>
    </row>
    <row r="38" spans="1:33" x14ac:dyDescent="0.3">
      <c r="A38" s="104" t="s">
        <v>11</v>
      </c>
      <c r="B38" s="26">
        <f>'Electric lighting'!$C9+'Overcast Sky'!B38</f>
        <v>142.46991</v>
      </c>
      <c r="C38" s="26">
        <f>'Electric lighting'!$C9+'Overcast Sky'!C38</f>
        <v>223.91289999999998</v>
      </c>
      <c r="D38" s="26">
        <f>'Electric lighting'!$C9+'Overcast Sky'!D38</f>
        <v>307.33339999999998</v>
      </c>
      <c r="E38" s="26">
        <f>'Electric lighting'!$C9+'Overcast Sky'!E38</f>
        <v>338.9907</v>
      </c>
      <c r="F38" s="26">
        <f>'Electric lighting'!$C9+'Overcast Sky'!F38</f>
        <v>342.3417</v>
      </c>
      <c r="G38" s="26">
        <f>'Electric lighting'!$C9+'Overcast Sky'!G38</f>
        <v>361.3415</v>
      </c>
      <c r="H38" s="26">
        <f>'Electric lighting'!$C9+'Overcast Sky'!H38</f>
        <v>309.29610000000002</v>
      </c>
      <c r="I38" s="26">
        <f>'Electric lighting'!$C9+'Overcast Sky'!I38</f>
        <v>199.11131999999998</v>
      </c>
      <c r="J38" s="26">
        <f>'Electric lighting'!$C9+'Overcast Sky'!J38</f>
        <v>142.00335999999999</v>
      </c>
      <c r="K38" s="26">
        <f>'Electric lighting'!$C9+'Overcast Sky'!K38</f>
        <v>114.8</v>
      </c>
      <c r="L38" s="26">
        <f>'Electric lighting'!$C9+'Overcast Sky'!L38</f>
        <v>351.79399999999998</v>
      </c>
      <c r="M38" s="26">
        <f>'Electric lighting'!$C9+'Overcast Sky'!M38</f>
        <v>553.48579999999993</v>
      </c>
      <c r="N38" s="26">
        <f>'Overcast Sky'!N38</f>
        <v>537.97720000000004</v>
      </c>
      <c r="O38" s="26">
        <f>'Overcast Sky'!O38</f>
        <v>486.78390000000002</v>
      </c>
      <c r="P38" s="26">
        <f>'Overcast Sky'!P38</f>
        <v>719.8451</v>
      </c>
      <c r="Q38" s="26">
        <f>'Overcast Sky'!Q38</f>
        <v>707.61069999999995</v>
      </c>
      <c r="R38" s="26">
        <f>'Overcast Sky'!R38</f>
        <v>499.88279999999997</v>
      </c>
      <c r="S38" s="26">
        <f>'Overcast Sky'!S38</f>
        <v>465.04660000000001</v>
      </c>
      <c r="T38" s="26">
        <f>'Electric lighting'!$C9+'Overcast Sky'!T38</f>
        <v>400.3064</v>
      </c>
      <c r="U38" s="26">
        <f>'Electric lighting'!$C9+'Overcast Sky'!U38</f>
        <v>222.75529999999998</v>
      </c>
      <c r="V38" s="26">
        <f>'Electric lighting'!$C9+'Overcast Sky'!V38</f>
        <v>486.25620000000004</v>
      </c>
      <c r="W38" s="26">
        <f>'Overcast Sky'!W38</f>
        <v>570.3184</v>
      </c>
      <c r="X38" s="26">
        <f>'Overcast Sky'!X38</f>
        <v>797.21439999999996</v>
      </c>
      <c r="Y38" s="26">
        <f>'Overcast Sky'!Y38</f>
        <v>855.69870000000003</v>
      </c>
      <c r="Z38" s="26">
        <f>'Overcast Sky'!Z38</f>
        <v>1102.4929999999999</v>
      </c>
      <c r="AA38" s="26">
        <f>'Overcast Sky'!AA38</f>
        <v>900.93100000000004</v>
      </c>
      <c r="AB38" s="26">
        <f>'Overcast Sky'!AB38</f>
        <v>1170.027</v>
      </c>
      <c r="AC38" s="26">
        <f>'Overcast Sky'!AC38</f>
        <v>808.45039999999995</v>
      </c>
      <c r="AD38" s="26">
        <f>'Overcast Sky'!AD38</f>
        <v>741.8596</v>
      </c>
      <c r="AE38" s="26">
        <f>'Overcast Sky'!AE38</f>
        <v>582.1848</v>
      </c>
    </row>
    <row r="39" spans="1:33" x14ac:dyDescent="0.3">
      <c r="A39" s="104" t="s">
        <v>12</v>
      </c>
      <c r="B39" s="26">
        <f>'Electric lighting'!$C10+'Overcast Sky'!B39</f>
        <v>171.53321</v>
      </c>
      <c r="C39" s="26">
        <f>'Electric lighting'!$C10+'Overcast Sky'!C39</f>
        <v>307.37799999999999</v>
      </c>
      <c r="D39" s="26">
        <f>'Electric lighting'!$C10+'Overcast Sky'!D39</f>
        <v>384.67039999999997</v>
      </c>
      <c r="E39" s="26">
        <f>'Electric lighting'!$C10+'Overcast Sky'!E39</f>
        <v>483.09429999999998</v>
      </c>
      <c r="F39" s="26">
        <f>'Electric lighting'!$C10+'Overcast Sky'!F39</f>
        <v>535.17540000000008</v>
      </c>
      <c r="G39" s="26">
        <f>'Electric lighting'!$C10+'Overcast Sky'!G39</f>
        <v>493.30630000000002</v>
      </c>
      <c r="H39" s="26">
        <f>'Electric lighting'!$C10+'Overcast Sky'!H39</f>
        <v>453.98259999999999</v>
      </c>
      <c r="I39" s="26">
        <f>'Electric lighting'!$C10+'Overcast Sky'!I39</f>
        <v>283.50509999999997</v>
      </c>
      <c r="J39" s="26">
        <f>'Electric lighting'!$C10+'Overcast Sky'!J39</f>
        <v>166.97308000000001</v>
      </c>
      <c r="K39" s="26">
        <f>'Electric lighting'!$C10+'Overcast Sky'!K39</f>
        <v>118.5</v>
      </c>
      <c r="L39" s="26">
        <f>'Electric lighting'!$C10+'Overcast Sky'!L39</f>
        <v>478.66649999999998</v>
      </c>
      <c r="M39" s="26">
        <f>'Electric lighting'!$C10+'Overcast Sky'!M39</f>
        <v>709.42160000000001</v>
      </c>
      <c r="N39" s="26">
        <f>'Overcast Sky'!N39</f>
        <v>1188.5060000000001</v>
      </c>
      <c r="O39" s="26">
        <f>'Overcast Sky'!O39</f>
        <v>1211.4929999999999</v>
      </c>
      <c r="P39" s="26">
        <f>'Overcast Sky'!P39</f>
        <v>982.81200000000001</v>
      </c>
      <c r="Q39" s="26">
        <f>'Overcast Sky'!Q39</f>
        <v>1349.9169999999999</v>
      </c>
      <c r="R39" s="26">
        <f>'Overcast Sky'!R39</f>
        <v>1017.659</v>
      </c>
      <c r="S39" s="26">
        <f>'Overcast Sky'!S39</f>
        <v>528.79650000000004</v>
      </c>
      <c r="T39" s="26">
        <f>'Electric lighting'!$C10+'Overcast Sky'!T39</f>
        <v>605.94659999999999</v>
      </c>
      <c r="U39" s="26">
        <f>'Electric lighting'!$C10+'Overcast Sky'!U39</f>
        <v>335.9348</v>
      </c>
      <c r="V39" s="26">
        <f>'Electric lighting'!$C10+'Overcast Sky'!V39</f>
        <v>692.33040000000005</v>
      </c>
      <c r="W39" s="26">
        <f>'Overcast Sky'!W39</f>
        <v>1314.173</v>
      </c>
      <c r="X39" s="26">
        <f>'Overcast Sky'!X39</f>
        <v>1457.845</v>
      </c>
      <c r="Y39" s="26">
        <f>'Overcast Sky'!Y39</f>
        <v>1722.893</v>
      </c>
      <c r="Z39" s="26">
        <f>'Overcast Sky'!Z39</f>
        <v>1695.3420000000001</v>
      </c>
      <c r="AA39" s="26">
        <f>'Overcast Sky'!AA39</f>
        <v>1718.444</v>
      </c>
      <c r="AB39" s="26">
        <f>'Overcast Sky'!AB39</f>
        <v>1787.5609999999999</v>
      </c>
      <c r="AC39" s="26">
        <f>'Overcast Sky'!AC39</f>
        <v>1652.1010000000001</v>
      </c>
      <c r="AD39" s="26">
        <f>'Overcast Sky'!AD39</f>
        <v>1210.5550000000001</v>
      </c>
      <c r="AE39" s="26">
        <f>'Overcast Sky'!AE39</f>
        <v>871.54819999999995</v>
      </c>
    </row>
    <row r="40" spans="1:33" x14ac:dyDescent="0.3">
      <c r="A40" s="104" t="s">
        <v>13</v>
      </c>
      <c r="B40" s="26">
        <f>'Electric lighting'!$C11+'Overcast Sky'!B40</f>
        <v>148.09678</v>
      </c>
      <c r="C40" s="26">
        <f>'Electric lighting'!$C11+'Overcast Sky'!C40</f>
        <v>293.91200000000003</v>
      </c>
      <c r="D40" s="26">
        <f>'Electric lighting'!$C11+'Overcast Sky'!D40</f>
        <v>363.33150000000001</v>
      </c>
      <c r="E40" s="26">
        <f>'Electric lighting'!$C11+'Overcast Sky'!E40</f>
        <v>481.47410000000002</v>
      </c>
      <c r="F40" s="26">
        <f>'Electric lighting'!$C11+'Overcast Sky'!F40</f>
        <v>517.16020000000003</v>
      </c>
      <c r="G40" s="26">
        <f>'Electric lighting'!$C11+'Overcast Sky'!G40</f>
        <v>519.62729999999999</v>
      </c>
      <c r="H40" s="26">
        <f>'Electric lighting'!$C11+'Overcast Sky'!H40</f>
        <v>390.0797</v>
      </c>
      <c r="I40" s="26">
        <f>'Electric lighting'!$C11+'Overcast Sky'!I40</f>
        <v>285.03989999999999</v>
      </c>
      <c r="J40" s="26">
        <f>'Electric lighting'!$C11+'Overcast Sky'!J40</f>
        <v>154.63138000000001</v>
      </c>
      <c r="K40" s="26">
        <f>'Electric lighting'!$C11+'Overcast Sky'!K40</f>
        <v>117</v>
      </c>
      <c r="L40" s="26">
        <f>'Electric lighting'!$C11+'Overcast Sky'!L40</f>
        <v>509.07369999999997</v>
      </c>
      <c r="M40" s="26">
        <f>'Electric lighting'!$C11+'Overcast Sky'!M40</f>
        <v>696.32539999999995</v>
      </c>
      <c r="N40" s="26">
        <f>'Overcast Sky'!N40</f>
        <v>1044.2</v>
      </c>
      <c r="O40" s="26">
        <f>'Overcast Sky'!O40</f>
        <v>1088.3599999999999</v>
      </c>
      <c r="P40" s="26">
        <f>'Overcast Sky'!P40</f>
        <v>942.85619999999994</v>
      </c>
      <c r="Q40" s="26">
        <f>'Overcast Sky'!Q40</f>
        <v>1289.2629999999999</v>
      </c>
      <c r="R40" s="26">
        <f>'Overcast Sky'!R40</f>
        <v>869.43230000000005</v>
      </c>
      <c r="S40" s="26">
        <f>'Overcast Sky'!S40</f>
        <v>668.30330000000004</v>
      </c>
      <c r="T40" s="26">
        <f>'Electric lighting'!$C11+'Overcast Sky'!T40</f>
        <v>537.04559999999992</v>
      </c>
      <c r="U40" s="26">
        <f>'Electric lighting'!$C11+'Overcast Sky'!U40</f>
        <v>291.28399999999999</v>
      </c>
      <c r="V40" s="26">
        <f>'Electric lighting'!$C11+'Overcast Sky'!V40</f>
        <v>657.88750000000005</v>
      </c>
      <c r="W40" s="26">
        <f>'Overcast Sky'!W40</f>
        <v>819.80889999999999</v>
      </c>
      <c r="X40" s="26">
        <f>'Overcast Sky'!X40</f>
        <v>1038.624</v>
      </c>
      <c r="Y40" s="26">
        <f>'Overcast Sky'!Y40</f>
        <v>1682.2840000000001</v>
      </c>
      <c r="Z40" s="26">
        <f>'Overcast Sky'!Z40</f>
        <v>1813.7139999999999</v>
      </c>
      <c r="AA40" s="26">
        <f>'Overcast Sky'!AA40</f>
        <v>1658.759</v>
      </c>
      <c r="AB40" s="26">
        <f>'Overcast Sky'!AB40</f>
        <v>1712.279</v>
      </c>
      <c r="AC40" s="26">
        <f>'Overcast Sky'!AC40</f>
        <v>1458.711</v>
      </c>
      <c r="AD40" s="26">
        <f>'Overcast Sky'!AD40</f>
        <v>1079.117</v>
      </c>
      <c r="AE40" s="26">
        <f>'Overcast Sky'!AE40</f>
        <v>700.25059999999996</v>
      </c>
    </row>
    <row r="41" spans="1:33" x14ac:dyDescent="0.3">
      <c r="A41" s="104" t="s">
        <v>19</v>
      </c>
      <c r="B41" s="26">
        <f>'Electric lighting'!$C12+'Overcast Sky'!B41</f>
        <v>151.26863</v>
      </c>
      <c r="C41" s="26">
        <f>'Electric lighting'!$C12+'Overcast Sky'!C41</f>
        <v>246.0076</v>
      </c>
      <c r="D41" s="26">
        <f>'Electric lighting'!$C12+'Overcast Sky'!D41</f>
        <v>350.03059999999999</v>
      </c>
      <c r="E41" s="26">
        <f>'Electric lighting'!$C12+'Overcast Sky'!E41</f>
        <v>359.71539999999999</v>
      </c>
      <c r="F41" s="26">
        <f>'Electric lighting'!$C12+'Overcast Sky'!F41</f>
        <v>444.8578</v>
      </c>
      <c r="G41" s="26">
        <f>'Electric lighting'!$C12+'Overcast Sky'!G41</f>
        <v>406.47129999999999</v>
      </c>
      <c r="H41" s="26">
        <f>'Electric lighting'!$C12+'Overcast Sky'!H41</f>
        <v>397.46159999999998</v>
      </c>
      <c r="I41" s="26">
        <f>'Electric lighting'!$C12+'Overcast Sky'!I41</f>
        <v>245.2697</v>
      </c>
      <c r="J41" s="26">
        <f>'Electric lighting'!$C12+'Overcast Sky'!J41</f>
        <v>152.6138</v>
      </c>
      <c r="K41" s="26">
        <f>'Electric lighting'!$C12+'Overcast Sky'!K41</f>
        <v>114</v>
      </c>
      <c r="L41" s="26">
        <f>'Electric lighting'!$C12+'Overcast Sky'!L41</f>
        <v>377.1463</v>
      </c>
      <c r="M41" s="26">
        <f>'Electric lighting'!$C12+'Overcast Sky'!M41</f>
        <v>697.59230000000002</v>
      </c>
      <c r="N41" s="26">
        <f>'Overcast Sky'!N41</f>
        <v>789.51049999999998</v>
      </c>
      <c r="O41" s="26">
        <f>'Overcast Sky'!O41</f>
        <v>826.68679999999995</v>
      </c>
      <c r="P41" s="26">
        <f>'Overcast Sky'!P41</f>
        <v>843.92769999999996</v>
      </c>
      <c r="Q41" s="26">
        <f>'Overcast Sky'!Q41</f>
        <v>1162.4670000000001</v>
      </c>
      <c r="R41" s="26">
        <f>'Overcast Sky'!R41</f>
        <v>691.5086</v>
      </c>
      <c r="S41" s="26">
        <f>'Overcast Sky'!S41</f>
        <v>606.42409999999995</v>
      </c>
      <c r="T41" s="26">
        <f>'Electric lighting'!$C12+'Overcast Sky'!T41</f>
        <v>488.36619999999999</v>
      </c>
      <c r="U41" s="26">
        <f>'Electric lighting'!$C12+'Overcast Sky'!U41</f>
        <v>233.06889999999999</v>
      </c>
      <c r="V41" s="26">
        <f>'Electric lighting'!$C12+'Overcast Sky'!V41</f>
        <v>623.53690000000006</v>
      </c>
      <c r="W41" s="26">
        <f>'Overcast Sky'!W41</f>
        <v>899.46569999999997</v>
      </c>
      <c r="X41" s="26">
        <f>'Overcast Sky'!X41</f>
        <v>1042.0070000000001</v>
      </c>
      <c r="Y41" s="26">
        <f>'Overcast Sky'!Y41</f>
        <v>1646.8920000000001</v>
      </c>
      <c r="Z41" s="26">
        <f>'Overcast Sky'!Z41</f>
        <v>1281.078</v>
      </c>
      <c r="AA41" s="26">
        <f>'Overcast Sky'!AA41</f>
        <v>1346.498</v>
      </c>
      <c r="AB41" s="26">
        <f>'Overcast Sky'!AB41</f>
        <v>1159.617</v>
      </c>
      <c r="AC41" s="26">
        <f>'Overcast Sky'!AC41</f>
        <v>1359.6089999999999</v>
      </c>
      <c r="AD41" s="26">
        <f>'Overcast Sky'!AD41</f>
        <v>1074.3889999999999</v>
      </c>
      <c r="AE41" s="26">
        <f>'Overcast Sky'!AE41</f>
        <v>559.49800000000005</v>
      </c>
    </row>
    <row r="42" spans="1:33" x14ac:dyDescent="0.3">
      <c r="A42" s="104" t="s">
        <v>14</v>
      </c>
      <c r="B42" s="26">
        <f>'Electric lighting'!$C13+'Overcast Sky'!B42</f>
        <v>142.94922</v>
      </c>
      <c r="C42" s="26">
        <f>'Electric lighting'!$C13+'Overcast Sky'!C42</f>
        <v>227.75710000000001</v>
      </c>
      <c r="D42" s="26">
        <f>'Electric lighting'!$C13+'Overcast Sky'!D42</f>
        <v>414.16510000000005</v>
      </c>
      <c r="E42" s="26">
        <f>'Electric lighting'!$C13+'Overcast Sky'!E42</f>
        <v>469.45529999999997</v>
      </c>
      <c r="F42" s="26">
        <f>'Electric lighting'!$C13+'Overcast Sky'!F42</f>
        <v>433.55679999999995</v>
      </c>
      <c r="G42" s="26">
        <f>'Electric lighting'!$C13+'Overcast Sky'!G42</f>
        <v>522.61969999999997</v>
      </c>
      <c r="H42" s="26">
        <f>'Electric lighting'!$C13+'Overcast Sky'!H42</f>
        <v>438.25009999999997</v>
      </c>
      <c r="I42" s="26">
        <f>'Electric lighting'!$C13+'Overcast Sky'!I42</f>
        <v>241.9111</v>
      </c>
      <c r="J42" s="26">
        <f>'Electric lighting'!$C13+'Overcast Sky'!J42</f>
        <v>138.33710000000002</v>
      </c>
      <c r="K42" s="26">
        <f>'Electric lighting'!$C13+'Overcast Sky'!K42</f>
        <v>107.9</v>
      </c>
      <c r="L42" s="26">
        <f>'Electric lighting'!$C13+'Overcast Sky'!L42</f>
        <v>485.28510000000006</v>
      </c>
      <c r="M42" s="26">
        <f>'Electric lighting'!$C13+'Overcast Sky'!M42</f>
        <v>711.34569999999997</v>
      </c>
      <c r="N42" s="26">
        <f>'Overcast Sky'!N42</f>
        <v>952.69069999999999</v>
      </c>
      <c r="O42" s="26">
        <f>'Overcast Sky'!O42</f>
        <v>1091.48</v>
      </c>
      <c r="P42" s="26">
        <f>'Overcast Sky'!P42</f>
        <v>1141.8510000000001</v>
      </c>
      <c r="Q42" s="26">
        <f>'Overcast Sky'!Q42</f>
        <v>1103.998</v>
      </c>
      <c r="R42" s="26">
        <f>'Overcast Sky'!R42</f>
        <v>788.28420000000006</v>
      </c>
      <c r="S42" s="26">
        <f>'Overcast Sky'!S42</f>
        <v>548.33920000000001</v>
      </c>
      <c r="T42" s="26">
        <f>'Electric lighting'!$C13+'Overcast Sky'!T42</f>
        <v>477.69669999999996</v>
      </c>
      <c r="U42" s="26">
        <f>'Electric lighting'!$C13+'Overcast Sky'!U42</f>
        <v>287.43979999999999</v>
      </c>
      <c r="V42" s="26">
        <f>'Electric lighting'!$C13+'Overcast Sky'!V42</f>
        <v>655.26210000000003</v>
      </c>
      <c r="W42" s="26">
        <f>'Overcast Sky'!W42</f>
        <v>943.95029999999997</v>
      </c>
      <c r="X42" s="26">
        <f>'Overcast Sky'!X42</f>
        <v>1224.7619999999999</v>
      </c>
      <c r="Y42" s="26">
        <f>'Overcast Sky'!Y42</f>
        <v>1633.1669999999999</v>
      </c>
      <c r="Z42" s="26">
        <f>'Overcast Sky'!Z42</f>
        <v>1799.559</v>
      </c>
      <c r="AA42" s="26">
        <f>'Overcast Sky'!AA42</f>
        <v>1429.5139999999999</v>
      </c>
      <c r="AB42" s="26">
        <f>'Overcast Sky'!AB42</f>
        <v>1832.0540000000001</v>
      </c>
      <c r="AC42" s="26">
        <f>'Overcast Sky'!AC42</f>
        <v>1173.4670000000001</v>
      </c>
      <c r="AD42" s="26">
        <f>'Overcast Sky'!AD42</f>
        <v>1256.444</v>
      </c>
      <c r="AE42" s="26">
        <f>'Overcast Sky'!AE42</f>
        <v>824.62760000000003</v>
      </c>
    </row>
    <row r="43" spans="1:33" x14ac:dyDescent="0.3">
      <c r="A43" s="104" t="s">
        <v>15</v>
      </c>
      <c r="B43" s="26">
        <f>'Electric lighting'!$C14+'Overcast Sky'!B43</f>
        <v>143.21044000000001</v>
      </c>
      <c r="C43" s="26">
        <f>'Electric lighting'!$C14+'Overcast Sky'!C43</f>
        <v>218.30070000000001</v>
      </c>
      <c r="D43" s="26">
        <f>'Electric lighting'!$C14+'Overcast Sky'!D43</f>
        <v>321.8741</v>
      </c>
      <c r="E43" s="26">
        <f>'Electric lighting'!$C14+'Overcast Sky'!E43</f>
        <v>301.34429999999998</v>
      </c>
      <c r="F43" s="26">
        <f>'Electric lighting'!$C14+'Overcast Sky'!F43</f>
        <v>344.44380000000001</v>
      </c>
      <c r="G43" s="26">
        <f>'Electric lighting'!$C14+'Overcast Sky'!G43</f>
        <v>358.18989999999997</v>
      </c>
      <c r="H43" s="26">
        <f>'Electric lighting'!$C14+'Overcast Sky'!H43</f>
        <v>353.19309999999996</v>
      </c>
      <c r="I43" s="26">
        <f>'Electric lighting'!$C14+'Overcast Sky'!I43</f>
        <v>229.6652</v>
      </c>
      <c r="J43" s="26">
        <f>'Electric lighting'!$C14+'Overcast Sky'!J43</f>
        <v>139.83677</v>
      </c>
      <c r="K43" s="26">
        <f>'Electric lighting'!$C14+'Overcast Sky'!K43</f>
        <v>110.1</v>
      </c>
      <c r="L43" s="26">
        <f>'Electric lighting'!$C14+'Overcast Sky'!L43</f>
        <v>382.95609999999999</v>
      </c>
      <c r="M43" s="26">
        <f>'Electric lighting'!$C14+'Overcast Sky'!M43</f>
        <v>623.48930000000007</v>
      </c>
      <c r="N43" s="26">
        <f>'Overcast Sky'!N43</f>
        <v>691.41279999999995</v>
      </c>
      <c r="O43" s="26">
        <f>'Overcast Sky'!O43</f>
        <v>692.6232</v>
      </c>
      <c r="P43" s="26">
        <f>'Overcast Sky'!P43</f>
        <v>961.55439999999999</v>
      </c>
      <c r="Q43" s="26">
        <f>'Overcast Sky'!Q43</f>
        <v>1210.317</v>
      </c>
      <c r="R43" s="26">
        <f>'Overcast Sky'!R43</f>
        <v>692.96789999999999</v>
      </c>
      <c r="S43" s="26">
        <f>'Overcast Sky'!S43</f>
        <v>442.33150000000001</v>
      </c>
      <c r="T43" s="26">
        <f>'Electric lighting'!$C14+'Overcast Sky'!T43</f>
        <v>467.82380000000001</v>
      </c>
      <c r="U43" s="26">
        <f>'Electric lighting'!$C14+'Overcast Sky'!U43</f>
        <v>217.4905</v>
      </c>
      <c r="V43" s="26">
        <f>'Electric lighting'!$C14+'Overcast Sky'!V43</f>
        <v>612.00080000000003</v>
      </c>
      <c r="W43" s="26">
        <f>'Overcast Sky'!W43</f>
        <v>456.59789999999998</v>
      </c>
      <c r="X43" s="26">
        <f>'Overcast Sky'!X43</f>
        <v>992.82759999999996</v>
      </c>
      <c r="Y43" s="26">
        <f>'Overcast Sky'!Y43</f>
        <v>1118.213</v>
      </c>
      <c r="Z43" s="26">
        <f>'Overcast Sky'!Z43</f>
        <v>1376.0519999999999</v>
      </c>
      <c r="AA43" s="26">
        <f>'Overcast Sky'!AA43</f>
        <v>1225.7829999999999</v>
      </c>
      <c r="AB43" s="26">
        <f>'Overcast Sky'!AB43</f>
        <v>1061.625</v>
      </c>
      <c r="AC43" s="26">
        <f>'Overcast Sky'!AC43</f>
        <v>965.65800000000002</v>
      </c>
      <c r="AD43" s="26">
        <f>'Overcast Sky'!AD43</f>
        <v>848.8931</v>
      </c>
      <c r="AE43" s="26">
        <f>'Overcast Sky'!AE43</f>
        <v>509.84800000000001</v>
      </c>
    </row>
    <row r="44" spans="1:33" x14ac:dyDescent="0.3">
      <c r="A44" s="104" t="s">
        <v>16</v>
      </c>
      <c r="B44" s="26">
        <f>'Electric lighting'!$C15+'Overcast Sky'!B44</f>
        <v>144.55826999999999</v>
      </c>
      <c r="C44" s="26">
        <f>'Electric lighting'!$C15+'Overcast Sky'!C44</f>
        <v>234.00630000000001</v>
      </c>
      <c r="D44" s="26">
        <f>'Electric lighting'!$C15+'Overcast Sky'!D44</f>
        <v>349.26639999999998</v>
      </c>
      <c r="E44" s="26">
        <f>'Electric lighting'!$C15+'Overcast Sky'!E44</f>
        <v>341.77940000000001</v>
      </c>
      <c r="F44" s="26">
        <f>'Electric lighting'!$C15+'Overcast Sky'!F44</f>
        <v>389.91390000000001</v>
      </c>
      <c r="G44" s="26">
        <f>'Electric lighting'!$C15+'Overcast Sky'!G44</f>
        <v>317.23789999999997</v>
      </c>
      <c r="H44" s="26">
        <f>'Electric lighting'!$C15+'Overcast Sky'!H44</f>
        <v>372.6404</v>
      </c>
      <c r="I44" s="26">
        <f>'Electric lighting'!$C15+'Overcast Sky'!I44</f>
        <v>214.34230000000002</v>
      </c>
      <c r="J44" s="26">
        <f>'Electric lighting'!$C15+'Overcast Sky'!J44</f>
        <v>137.03919999999999</v>
      </c>
      <c r="K44" s="26">
        <f>'Electric lighting'!$C15+'Overcast Sky'!K44</f>
        <v>112.4</v>
      </c>
      <c r="L44" s="26">
        <f>'Electric lighting'!$C15+'Overcast Sky'!L44</f>
        <v>414.73080000000004</v>
      </c>
      <c r="M44" s="26">
        <f>'Electric lighting'!$C15+'Overcast Sky'!M44</f>
        <v>520.78920000000005</v>
      </c>
      <c r="N44" s="26">
        <f>'Overcast Sky'!N44</f>
        <v>770.19809999999995</v>
      </c>
      <c r="O44" s="26">
        <f>'Overcast Sky'!O44</f>
        <v>664.15920000000006</v>
      </c>
      <c r="P44" s="26">
        <f>'Overcast Sky'!P44</f>
        <v>817.51229999999998</v>
      </c>
      <c r="Q44" s="26">
        <f>'Overcast Sky'!Q44</f>
        <v>994.96199999999999</v>
      </c>
      <c r="R44" s="26">
        <f>'Overcast Sky'!R44</f>
        <v>810.21849999999995</v>
      </c>
      <c r="S44" s="26">
        <f>'Overcast Sky'!S44</f>
        <v>356.76979999999998</v>
      </c>
      <c r="T44" s="26">
        <f>'Electric lighting'!$C15+'Overcast Sky'!T44</f>
        <v>522.28899999999999</v>
      </c>
      <c r="U44" s="26">
        <f>'Electric lighting'!$C15+'Overcast Sky'!U44</f>
        <v>238.95780000000002</v>
      </c>
      <c r="V44" s="26">
        <f>'Electric lighting'!$C15+'Overcast Sky'!V44</f>
        <v>650.0403</v>
      </c>
      <c r="W44" s="26">
        <f>'Overcast Sky'!W44</f>
        <v>696.51729999999998</v>
      </c>
      <c r="X44" s="26">
        <f>'Overcast Sky'!X44</f>
        <v>1078.1110000000001</v>
      </c>
      <c r="Y44" s="26">
        <f>'Overcast Sky'!Y44</f>
        <v>1071.4939999999999</v>
      </c>
      <c r="Z44" s="26">
        <f>'Overcast Sky'!Z44</f>
        <v>1227.348</v>
      </c>
      <c r="AA44" s="26">
        <f>'Overcast Sky'!AA44</f>
        <v>1472.1980000000001</v>
      </c>
      <c r="AB44" s="26">
        <f>'Overcast Sky'!AB44</f>
        <v>1483.8050000000001</v>
      </c>
      <c r="AC44" s="26">
        <f>'Overcast Sky'!AC44</f>
        <v>871.29750000000001</v>
      </c>
      <c r="AD44" s="26">
        <f>'Overcast Sky'!AD44</f>
        <v>804.45519999999999</v>
      </c>
      <c r="AE44" s="26">
        <f>'Overcast Sky'!AE44</f>
        <v>560.18979999999999</v>
      </c>
    </row>
    <row r="45" spans="1:33" x14ac:dyDescent="0.3">
      <c r="A45" s="104" t="s">
        <v>17</v>
      </c>
      <c r="B45" s="26">
        <f>'Electric lighting'!$C16+'Overcast Sky'!B45</f>
        <v>144.90669</v>
      </c>
      <c r="C45" s="26">
        <f>'Electric lighting'!$C16+'Overcast Sky'!C45</f>
        <v>269.69659999999999</v>
      </c>
      <c r="D45" s="26">
        <f>'Electric lighting'!$C16+'Overcast Sky'!D45</f>
        <v>389.29039999999998</v>
      </c>
      <c r="E45" s="26">
        <f>'Electric lighting'!$C16+'Overcast Sky'!E45</f>
        <v>424.53</v>
      </c>
      <c r="F45" s="26">
        <f>'Electric lighting'!$C16+'Overcast Sky'!F45</f>
        <v>472.57449999999994</v>
      </c>
      <c r="G45" s="26">
        <f>'Electric lighting'!$C16+'Overcast Sky'!G45</f>
        <v>446.93299999999999</v>
      </c>
      <c r="H45" s="26">
        <f>'Electric lighting'!$C16+'Overcast Sky'!H45</f>
        <v>362.52729999999997</v>
      </c>
      <c r="I45" s="26">
        <f>'Electric lighting'!$C16+'Overcast Sky'!I45</f>
        <v>271.86040000000003</v>
      </c>
      <c r="J45" s="26">
        <f>'Electric lighting'!$C16+'Overcast Sky'!J45</f>
        <v>142.20313999999999</v>
      </c>
      <c r="K45" s="26">
        <f>'Electric lighting'!$C16+'Overcast Sky'!K45</f>
        <v>109.6</v>
      </c>
      <c r="L45" s="26">
        <f>'Electric lighting'!$C16+'Overcast Sky'!L45</f>
        <v>501.32179999999994</v>
      </c>
      <c r="M45" s="26">
        <f>'Electric lighting'!$C16+'Overcast Sky'!M45</f>
        <v>645.94230000000005</v>
      </c>
      <c r="N45" s="26">
        <f>'Overcast Sky'!N45</f>
        <v>799.38760000000002</v>
      </c>
      <c r="O45" s="26">
        <f>'Overcast Sky'!O45</f>
        <v>920.4597</v>
      </c>
      <c r="P45" s="26">
        <f>'Overcast Sky'!P45</f>
        <v>817.08699999999999</v>
      </c>
      <c r="Q45" s="26">
        <f>'Overcast Sky'!Q45</f>
        <v>1008.908</v>
      </c>
      <c r="R45" s="26">
        <f>'Overcast Sky'!R45</f>
        <v>864.57529999999997</v>
      </c>
      <c r="S45" s="26">
        <f>'Overcast Sky'!S45</f>
        <v>565.51089999999999</v>
      </c>
      <c r="T45" s="26">
        <f>'Electric lighting'!$C16+'Overcast Sky'!T45</f>
        <v>517.37530000000004</v>
      </c>
      <c r="U45" s="26">
        <f>'Electric lighting'!$C16+'Overcast Sky'!U45</f>
        <v>298.75170000000003</v>
      </c>
      <c r="V45" s="26">
        <f>'Electric lighting'!$C16+'Overcast Sky'!V45</f>
        <v>649.37390000000005</v>
      </c>
      <c r="W45" s="26">
        <f>'Overcast Sky'!W45</f>
        <v>731.73569999999995</v>
      </c>
      <c r="X45" s="26">
        <f>'Overcast Sky'!X45</f>
        <v>1011.215</v>
      </c>
      <c r="Y45" s="26">
        <f>'Overcast Sky'!Y45</f>
        <v>1357.8579999999999</v>
      </c>
      <c r="Z45" s="26">
        <f>'Overcast Sky'!Z45</f>
        <v>1642.345</v>
      </c>
      <c r="AA45" s="26">
        <f>'Overcast Sky'!AA45</f>
        <v>1274.6410000000001</v>
      </c>
      <c r="AB45" s="26">
        <f>'Overcast Sky'!AB45</f>
        <v>1425.837</v>
      </c>
      <c r="AC45" s="26">
        <f>'Overcast Sky'!AC45</f>
        <v>1003.338</v>
      </c>
      <c r="AD45" s="26">
        <f>'Overcast Sky'!AD45</f>
        <v>1122.229</v>
      </c>
      <c r="AE45" s="26">
        <f>'Overcast Sky'!AE45</f>
        <v>1059.3230000000001</v>
      </c>
    </row>
    <row r="46" spans="1:33" x14ac:dyDescent="0.3">
      <c r="A46" s="104" t="s">
        <v>20</v>
      </c>
      <c r="B46" s="26">
        <f>'Electric lighting'!$C17+'Overcast Sky'!B46</f>
        <v>131.33962</v>
      </c>
      <c r="C46" s="26">
        <f>'Electric lighting'!$C17+'Overcast Sky'!C46</f>
        <v>224.46469999999999</v>
      </c>
      <c r="D46" s="26">
        <f>'Electric lighting'!$C17+'Overcast Sky'!D46</f>
        <v>281.33339999999998</v>
      </c>
      <c r="E46" s="26">
        <f>'Electric lighting'!$C17+'Overcast Sky'!E46</f>
        <v>279.04200000000003</v>
      </c>
      <c r="F46" s="26">
        <f>'Electric lighting'!$C17+'Overcast Sky'!F46</f>
        <v>265.3571</v>
      </c>
      <c r="G46" s="26">
        <f>'Electric lighting'!$C17+'Overcast Sky'!G46</f>
        <v>323.6352</v>
      </c>
      <c r="H46" s="26">
        <f>'Electric lighting'!$C17+'Overcast Sky'!H46</f>
        <v>316.19259999999997</v>
      </c>
      <c r="I46" s="26">
        <f>'Electric lighting'!$C17+'Overcast Sky'!I46</f>
        <v>205.3075</v>
      </c>
      <c r="J46" s="26">
        <f>'Electric lighting'!$C17+'Overcast Sky'!J46</f>
        <v>132.27455</v>
      </c>
      <c r="K46" s="26">
        <f>'Electric lighting'!$C17+'Overcast Sky'!K46</f>
        <v>104.6</v>
      </c>
      <c r="L46" s="26">
        <f>'Electric lighting'!$C17+'Overcast Sky'!L46</f>
        <v>322.19579999999996</v>
      </c>
      <c r="M46" s="26">
        <f>'Electric lighting'!$C17+'Overcast Sky'!M46</f>
        <v>519.86130000000003</v>
      </c>
      <c r="N46" s="26">
        <f>'Overcast Sky'!N46</f>
        <v>584.15049999999997</v>
      </c>
      <c r="O46" s="26">
        <f>'Overcast Sky'!O46</f>
        <v>580.6617</v>
      </c>
      <c r="P46" s="26">
        <f>'Overcast Sky'!P46</f>
        <v>621.88689999999997</v>
      </c>
      <c r="Q46" s="26">
        <f>'Overcast Sky'!Q46</f>
        <v>673.80719999999997</v>
      </c>
      <c r="R46" s="26">
        <f>'Overcast Sky'!R46</f>
        <v>490.46850000000001</v>
      </c>
      <c r="S46" s="26">
        <f>'Overcast Sky'!S46</f>
        <v>435.77409999999998</v>
      </c>
      <c r="T46" s="26">
        <f>'Electric lighting'!$C17+'Overcast Sky'!T46</f>
        <v>364.20529999999997</v>
      </c>
      <c r="U46" s="26">
        <f>'Electric lighting'!$C17+'Overcast Sky'!U46</f>
        <v>229.9545</v>
      </c>
      <c r="V46" s="26">
        <f>'Electric lighting'!$C17+'Overcast Sky'!V46</f>
        <v>485.74710000000005</v>
      </c>
      <c r="W46" s="26">
        <f>'Overcast Sky'!W46</f>
        <v>774.85249999999996</v>
      </c>
      <c r="X46" s="26">
        <f>'Overcast Sky'!X46</f>
        <v>715.96439999999996</v>
      </c>
      <c r="Y46" s="26">
        <f>'Overcast Sky'!Y46</f>
        <v>1079.989</v>
      </c>
      <c r="Z46" s="26">
        <f>'Overcast Sky'!Z46</f>
        <v>1266.4179999999999</v>
      </c>
      <c r="AA46" s="26">
        <f>'Overcast Sky'!AA46</f>
        <v>1444.8979999999999</v>
      </c>
      <c r="AB46" s="26">
        <f>'Overcast Sky'!AB46</f>
        <v>1240.9749999999999</v>
      </c>
      <c r="AC46" s="26">
        <f>'Overcast Sky'!AC46</f>
        <v>804.23050000000001</v>
      </c>
      <c r="AD46" s="26">
        <f>'Overcast Sky'!AD46</f>
        <v>815.01949999999999</v>
      </c>
      <c r="AE46" s="26">
        <f>'Overcast Sky'!AE46</f>
        <v>469.47469999999998</v>
      </c>
    </row>
    <row r="47" spans="1:33" x14ac:dyDescent="0.3">
      <c r="A47" s="104" t="s">
        <v>21</v>
      </c>
      <c r="B47" s="26">
        <f>'Electric lighting'!$C18+'Overcast Sky'!B47</f>
        <v>178.22113000000002</v>
      </c>
      <c r="C47" s="26">
        <f>'Electric lighting'!$C18+'Overcast Sky'!C47</f>
        <v>338.59960000000001</v>
      </c>
      <c r="D47" s="26">
        <f>'Electric lighting'!$C18+'Overcast Sky'!D47</f>
        <v>510.9468</v>
      </c>
      <c r="E47" s="26">
        <f>'Electric lighting'!$C18+'Overcast Sky'!E47</f>
        <v>649.8646</v>
      </c>
      <c r="F47" s="26">
        <f>'Electric lighting'!$C18+'Overcast Sky'!F47</f>
        <v>571.07270000000005</v>
      </c>
      <c r="G47" s="26">
        <f>'Electric lighting'!$C18+'Overcast Sky'!G47</f>
        <v>681.52590000000009</v>
      </c>
      <c r="H47" s="26">
        <f>'Electric lighting'!$C18+'Overcast Sky'!H47</f>
        <v>578.96400000000006</v>
      </c>
      <c r="I47" s="26">
        <f>'Electric lighting'!$C18+'Overcast Sky'!I47</f>
        <v>364.21949999999998</v>
      </c>
      <c r="J47" s="26">
        <f>'Electric lighting'!$C18+'Overcast Sky'!J47</f>
        <v>174.71523999999999</v>
      </c>
      <c r="K47" s="26">
        <f>'Electric lighting'!$C18+'Overcast Sky'!K47</f>
        <v>109.7</v>
      </c>
      <c r="L47" s="26">
        <f>'Electric lighting'!$C18+'Overcast Sky'!L47</f>
        <v>549.62020000000007</v>
      </c>
      <c r="M47" s="26">
        <f>'Electric lighting'!$C18+'Overcast Sky'!M47</f>
        <v>910.98720000000003</v>
      </c>
      <c r="N47" s="26">
        <f>'Overcast Sky'!N47</f>
        <v>1323.2360000000001</v>
      </c>
      <c r="O47" s="26">
        <f>'Overcast Sky'!O47</f>
        <v>1516.2860000000001</v>
      </c>
      <c r="P47" s="26">
        <f>'Overcast Sky'!P47</f>
        <v>1276.6669999999999</v>
      </c>
      <c r="Q47" s="26">
        <f>'Overcast Sky'!Q47</f>
        <v>1471.28</v>
      </c>
      <c r="R47" s="26">
        <f>'Overcast Sky'!R47</f>
        <v>1268.7470000000001</v>
      </c>
      <c r="S47" s="26">
        <f>'Overcast Sky'!S47</f>
        <v>888.15750000000003</v>
      </c>
      <c r="T47" s="26">
        <f>'Electric lighting'!$C18+'Overcast Sky'!T47</f>
        <v>898.6884</v>
      </c>
      <c r="U47" s="26">
        <f>'Electric lighting'!$C18+'Overcast Sky'!U47</f>
        <v>411.94119999999998</v>
      </c>
      <c r="V47" s="26">
        <f>'Electric lighting'!$C18+'Overcast Sky'!V47</f>
        <v>906.00720000000001</v>
      </c>
      <c r="W47" s="26">
        <f>'Overcast Sky'!W47</f>
        <v>1505.646</v>
      </c>
      <c r="X47" s="26">
        <f>'Overcast Sky'!X47</f>
        <v>1927.894</v>
      </c>
      <c r="Y47" s="26">
        <f>'Overcast Sky'!Y47</f>
        <v>2378.87</v>
      </c>
      <c r="Z47" s="26">
        <f>'Overcast Sky'!Z47</f>
        <v>2031.991</v>
      </c>
      <c r="AA47" s="26">
        <f>'Overcast Sky'!AA47</f>
        <v>2319.7800000000002</v>
      </c>
      <c r="AB47" s="26">
        <f>'Overcast Sky'!AB47</f>
        <v>2922.549</v>
      </c>
      <c r="AC47" s="26">
        <f>'Overcast Sky'!AC47</f>
        <v>1649.7139999999999</v>
      </c>
      <c r="AD47" s="26">
        <f>'Overcast Sky'!AD47</f>
        <v>2093.4989999999998</v>
      </c>
      <c r="AE47" s="26">
        <f>'Overcast Sky'!AE47</f>
        <v>1450.7929999999999</v>
      </c>
    </row>
    <row r="48" spans="1:33" x14ac:dyDescent="0.3">
      <c r="A48" s="104" t="s">
        <v>22</v>
      </c>
      <c r="B48" s="26">
        <f>'Electric lighting'!$C19+'Overcast Sky'!B48</f>
        <v>168.93072000000001</v>
      </c>
      <c r="C48" s="26">
        <f>'Electric lighting'!$C19+'Overcast Sky'!C48</f>
        <v>318.93239999999997</v>
      </c>
      <c r="D48" s="26">
        <f>'Electric lighting'!$C19+'Overcast Sky'!D48</f>
        <v>402.78710000000001</v>
      </c>
      <c r="E48" s="26">
        <f>'Electric lighting'!$C19+'Overcast Sky'!E48</f>
        <v>504.79700000000003</v>
      </c>
      <c r="F48" s="26">
        <f>'Electric lighting'!$C19+'Overcast Sky'!F48</f>
        <v>491.54270000000002</v>
      </c>
      <c r="G48" s="26">
        <f>'Electric lighting'!$C19+'Overcast Sky'!G48</f>
        <v>516.61689999999999</v>
      </c>
      <c r="H48" s="26">
        <f>'Electric lighting'!$C19+'Overcast Sky'!H48</f>
        <v>469.99060000000003</v>
      </c>
      <c r="I48" s="26">
        <f>'Electric lighting'!$C19+'Overcast Sky'!I48</f>
        <v>294.66609999999997</v>
      </c>
      <c r="J48" s="26">
        <f>'Electric lighting'!$C19+'Overcast Sky'!J48</f>
        <v>155.47853000000001</v>
      </c>
      <c r="K48" s="26">
        <f>'Electric lighting'!$C19+'Overcast Sky'!K48</f>
        <v>113.3</v>
      </c>
      <c r="L48" s="26">
        <f>'Electric lighting'!$C19+'Overcast Sky'!L48</f>
        <v>497.30240000000003</v>
      </c>
      <c r="M48" s="26">
        <f>'Electric lighting'!$C19+'Overcast Sky'!M48</f>
        <v>773.78620000000001</v>
      </c>
      <c r="N48" s="26">
        <f>'Overcast Sky'!N48</f>
        <v>1077.604</v>
      </c>
      <c r="O48" s="26">
        <f>'Overcast Sky'!O48</f>
        <v>1268.2809999999999</v>
      </c>
      <c r="P48" s="26">
        <f>'Overcast Sky'!P48</f>
        <v>1298.1949999999999</v>
      </c>
      <c r="Q48" s="26">
        <f>'Overcast Sky'!Q48</f>
        <v>1149.3900000000001</v>
      </c>
      <c r="R48" s="26">
        <f>'Overcast Sky'!R48</f>
        <v>797.87969999999996</v>
      </c>
      <c r="S48" s="26">
        <f>'Overcast Sky'!S48</f>
        <v>769.02930000000003</v>
      </c>
      <c r="T48" s="26">
        <f>'Electric lighting'!$C19+'Overcast Sky'!T48</f>
        <v>571.15300000000002</v>
      </c>
      <c r="U48" s="26">
        <f>'Electric lighting'!$C19+'Overcast Sky'!U48</f>
        <v>306.19830000000002</v>
      </c>
      <c r="V48" s="26">
        <f>'Electric lighting'!$C19+'Overcast Sky'!V48</f>
        <v>656.19509999999991</v>
      </c>
      <c r="W48" s="26">
        <f>'Overcast Sky'!W48</f>
        <v>1053.7929999999999</v>
      </c>
      <c r="X48" s="26">
        <f>'Overcast Sky'!X48</f>
        <v>1668.2929999999999</v>
      </c>
      <c r="Y48" s="26">
        <f>'Overcast Sky'!Y48</f>
        <v>1862.6379999999999</v>
      </c>
      <c r="Z48" s="26">
        <f>'Overcast Sky'!Z48</f>
        <v>1354.8330000000001</v>
      </c>
      <c r="AA48" s="26">
        <f>'Overcast Sky'!AA48</f>
        <v>2088.9879999999998</v>
      </c>
      <c r="AB48" s="26">
        <f>'Overcast Sky'!AB48</f>
        <v>1479.123</v>
      </c>
      <c r="AC48" s="26">
        <f>'Overcast Sky'!AC48</f>
        <v>1422.0609999999999</v>
      </c>
      <c r="AD48" s="26">
        <f>'Overcast Sky'!AD48</f>
        <v>1288.6300000000001</v>
      </c>
      <c r="AE48" s="26">
        <f>'Overcast Sky'!AE48</f>
        <v>856.35569999999996</v>
      </c>
    </row>
    <row r="49" spans="1:31" x14ac:dyDescent="0.3">
      <c r="A49" s="104" t="s">
        <v>23</v>
      </c>
      <c r="B49" s="26">
        <f>'Electric lighting'!$C20+'Overcast Sky'!B49</f>
        <v>149.15154999999999</v>
      </c>
      <c r="C49" s="26">
        <f>'Electric lighting'!$C20+'Overcast Sky'!C49</f>
        <v>245.29689999999999</v>
      </c>
      <c r="D49" s="26">
        <f>'Electric lighting'!$C20+'Overcast Sky'!D49</f>
        <v>386.97179999999997</v>
      </c>
      <c r="E49" s="26">
        <f>'Electric lighting'!$C20+'Overcast Sky'!E49</f>
        <v>435.16929999999996</v>
      </c>
      <c r="F49" s="26">
        <f>'Electric lighting'!$C20+'Overcast Sky'!F49</f>
        <v>490.7878</v>
      </c>
      <c r="G49" s="26">
        <f>'Electric lighting'!$C20+'Overcast Sky'!G49</f>
        <v>450.43759999999997</v>
      </c>
      <c r="H49" s="26">
        <f>'Electric lighting'!$C20+'Overcast Sky'!H49</f>
        <v>408.49399999999997</v>
      </c>
      <c r="I49" s="26">
        <f>'Electric lighting'!$C20+'Overcast Sky'!I49</f>
        <v>272.95210000000003</v>
      </c>
      <c r="J49" s="26">
        <f>'Electric lighting'!$C20+'Overcast Sky'!J49</f>
        <v>151.32875999999999</v>
      </c>
      <c r="K49" s="26">
        <f>'Electric lighting'!$C20+'Overcast Sky'!K49</f>
        <v>114.2</v>
      </c>
      <c r="L49" s="26">
        <f>'Electric lighting'!$C20+'Overcast Sky'!L49</f>
        <v>399.42340000000002</v>
      </c>
      <c r="M49" s="26">
        <f>'Electric lighting'!$C20+'Overcast Sky'!M49</f>
        <v>646.15980000000002</v>
      </c>
      <c r="N49" s="26">
        <f>'Overcast Sky'!N49</f>
        <v>975.14790000000005</v>
      </c>
      <c r="O49" s="26">
        <f>'Overcast Sky'!O49</f>
        <v>898.1671</v>
      </c>
      <c r="P49" s="26">
        <f>'Overcast Sky'!P49</f>
        <v>800.98299999999995</v>
      </c>
      <c r="Q49" s="26">
        <f>'Overcast Sky'!Q49</f>
        <v>1101.0519999999999</v>
      </c>
      <c r="R49" s="26">
        <f>'Overcast Sky'!R49</f>
        <v>627.81150000000002</v>
      </c>
      <c r="S49" s="26">
        <f>'Overcast Sky'!S49</f>
        <v>589.15589999999997</v>
      </c>
      <c r="T49" s="26">
        <f>'Electric lighting'!$C20+'Overcast Sky'!T49</f>
        <v>505.3544</v>
      </c>
      <c r="U49" s="26">
        <f>'Electric lighting'!$C20+'Overcast Sky'!U49</f>
        <v>256.94900000000001</v>
      </c>
      <c r="V49" s="26">
        <f>'Electric lighting'!$C20+'Overcast Sky'!V49</f>
        <v>598.5231</v>
      </c>
      <c r="W49" s="26">
        <f>'Overcast Sky'!W49</f>
        <v>913.12019999999995</v>
      </c>
      <c r="X49" s="26">
        <f>'Overcast Sky'!X49</f>
        <v>1186.056</v>
      </c>
      <c r="Y49" s="26">
        <f>'Overcast Sky'!Y49</f>
        <v>1303.058</v>
      </c>
      <c r="Z49" s="26">
        <f>'Overcast Sky'!Z49</f>
        <v>1603.201</v>
      </c>
      <c r="AA49" s="26">
        <f>'Overcast Sky'!AA49</f>
        <v>1168.0809999999999</v>
      </c>
      <c r="AB49" s="26">
        <f>'Overcast Sky'!AB49</f>
        <v>1463.761</v>
      </c>
      <c r="AC49" s="26">
        <f>'Overcast Sky'!AC49</f>
        <v>1228.414</v>
      </c>
      <c r="AD49" s="26">
        <f>'Overcast Sky'!AD49</f>
        <v>1013.741</v>
      </c>
      <c r="AE49" s="26">
        <f>'Overcast Sky'!AE49</f>
        <v>703.32420000000002</v>
      </c>
    </row>
    <row r="50" spans="1:31" x14ac:dyDescent="0.3">
      <c r="A50" s="104" t="s">
        <v>24</v>
      </c>
      <c r="B50" s="26">
        <f>'Electric lighting'!$C21+'Overcast Sky'!B50</f>
        <v>146.04917</v>
      </c>
      <c r="C50" s="26">
        <f>'Electric lighting'!$C21+'Overcast Sky'!C50</f>
        <v>242.26400000000001</v>
      </c>
      <c r="D50" s="26">
        <f>'Electric lighting'!$C21+'Overcast Sky'!D50</f>
        <v>316.31370000000004</v>
      </c>
      <c r="E50" s="26">
        <f>'Electric lighting'!$C21+'Overcast Sky'!E50</f>
        <v>381.82169999999996</v>
      </c>
      <c r="F50" s="26">
        <f>'Electric lighting'!$C21+'Overcast Sky'!F50</f>
        <v>415.24959999999999</v>
      </c>
      <c r="G50" s="26">
        <f>'Electric lighting'!$C21+'Overcast Sky'!G50</f>
        <v>380.19500000000005</v>
      </c>
      <c r="H50" s="26">
        <f>'Electric lighting'!$C21+'Overcast Sky'!H50</f>
        <v>319.2482</v>
      </c>
      <c r="I50" s="26">
        <f>'Electric lighting'!$C21+'Overcast Sky'!I50</f>
        <v>205.84244000000001</v>
      </c>
      <c r="J50" s="26">
        <f>'Electric lighting'!$C21+'Overcast Sky'!J50</f>
        <v>142.00883000000002</v>
      </c>
      <c r="K50" s="26">
        <f>'Electric lighting'!$C21+'Overcast Sky'!K50</f>
        <v>112.9</v>
      </c>
      <c r="L50" s="26">
        <f>'Electric lighting'!$C21+'Overcast Sky'!L50</f>
        <v>399.54309999999998</v>
      </c>
      <c r="M50" s="26">
        <f>'Electric lighting'!$C21+'Overcast Sky'!M50</f>
        <v>600.79079999999999</v>
      </c>
      <c r="N50" s="26">
        <f>'Overcast Sky'!N50</f>
        <v>733.08450000000005</v>
      </c>
      <c r="O50" s="26">
        <f>'Overcast Sky'!O50</f>
        <v>618.36789999999996</v>
      </c>
      <c r="P50" s="26">
        <f>'Overcast Sky'!P50</f>
        <v>703.37850000000003</v>
      </c>
      <c r="Q50" s="26">
        <f>'Overcast Sky'!Q50</f>
        <v>964.56820000000005</v>
      </c>
      <c r="R50" s="26">
        <f>'Overcast Sky'!R50</f>
        <v>690.57470000000001</v>
      </c>
      <c r="S50" s="26">
        <f>'Overcast Sky'!S50</f>
        <v>437.36250000000001</v>
      </c>
      <c r="T50" s="26">
        <f>'Electric lighting'!$C21+'Overcast Sky'!T50</f>
        <v>436.10109999999997</v>
      </c>
      <c r="U50" s="26">
        <f>'Electric lighting'!$C21+'Overcast Sky'!U50</f>
        <v>251.93290000000002</v>
      </c>
      <c r="V50" s="26">
        <f>'Electric lighting'!$C21+'Overcast Sky'!V50</f>
        <v>528.90330000000006</v>
      </c>
      <c r="W50" s="26">
        <f>'Overcast Sky'!W50</f>
        <v>692.37130000000002</v>
      </c>
      <c r="X50" s="26">
        <f>'Overcast Sky'!X50</f>
        <v>866.64739999999995</v>
      </c>
      <c r="Y50" s="26">
        <f>'Overcast Sky'!Y50</f>
        <v>1047.749</v>
      </c>
      <c r="Z50" s="26">
        <f>'Overcast Sky'!Z50</f>
        <v>1347.748</v>
      </c>
      <c r="AA50" s="26">
        <f>'Overcast Sky'!AA50</f>
        <v>1193.5229999999999</v>
      </c>
      <c r="AB50" s="26">
        <f>'Overcast Sky'!AB50</f>
        <v>1048.115</v>
      </c>
      <c r="AC50" s="26">
        <f>'Overcast Sky'!AC50</f>
        <v>1058.229</v>
      </c>
      <c r="AD50" s="26">
        <f>'Overcast Sky'!AD50</f>
        <v>838.81579999999997</v>
      </c>
      <c r="AE50" s="26">
        <f>'Overcast Sky'!AE50</f>
        <v>654.33910000000003</v>
      </c>
    </row>
    <row r="51" spans="1:31" x14ac:dyDescent="0.3">
      <c r="A51" s="104" t="s">
        <v>25</v>
      </c>
      <c r="B51" s="26">
        <f>'Electric lighting'!$C22+'Overcast Sky'!B51</f>
        <v>133.09302</v>
      </c>
      <c r="C51" s="26">
        <f>'Electric lighting'!$C22+'Overcast Sky'!C51</f>
        <v>230.83770000000001</v>
      </c>
      <c r="D51" s="26">
        <f>'Electric lighting'!$C22+'Overcast Sky'!D51</f>
        <v>294.50940000000003</v>
      </c>
      <c r="E51" s="26">
        <f>'Electric lighting'!$C22+'Overcast Sky'!E51</f>
        <v>321.00030000000004</v>
      </c>
      <c r="F51" s="26">
        <f>'Electric lighting'!$C22+'Overcast Sky'!F51</f>
        <v>436.64700000000005</v>
      </c>
      <c r="G51" s="26">
        <f>'Electric lighting'!$C22+'Overcast Sky'!G51</f>
        <v>342.76440000000002</v>
      </c>
      <c r="H51" s="26">
        <f>'Electric lighting'!$C22+'Overcast Sky'!H51</f>
        <v>319.5677</v>
      </c>
      <c r="I51" s="26">
        <f>'Electric lighting'!$C22+'Overcast Sky'!I51</f>
        <v>207.33241000000001</v>
      </c>
      <c r="J51" s="26">
        <f>'Electric lighting'!$C22+'Overcast Sky'!J51</f>
        <v>133.06652</v>
      </c>
      <c r="K51" s="26">
        <f>'Electric lighting'!$C22+'Overcast Sky'!K51</f>
        <v>108.4</v>
      </c>
      <c r="L51" s="26">
        <f>'Electric lighting'!$C22+'Overcast Sky'!L51</f>
        <v>377.32960000000003</v>
      </c>
      <c r="M51" s="26">
        <f>'Electric lighting'!$C22+'Overcast Sky'!M51</f>
        <v>564.58579999999995</v>
      </c>
      <c r="N51" s="26">
        <f>'Overcast Sky'!N51</f>
        <v>562.63400000000001</v>
      </c>
      <c r="O51" s="26">
        <f>'Overcast Sky'!O51</f>
        <v>611.03160000000003</v>
      </c>
      <c r="P51" s="26">
        <f>'Overcast Sky'!P51</f>
        <v>680.20950000000005</v>
      </c>
      <c r="Q51" s="26">
        <f>'Overcast Sky'!Q51</f>
        <v>924.5779</v>
      </c>
      <c r="R51" s="26">
        <f>'Overcast Sky'!R51</f>
        <v>528.12019999999995</v>
      </c>
      <c r="S51" s="26">
        <f>'Overcast Sky'!S51</f>
        <v>441.59859999999998</v>
      </c>
      <c r="T51" s="26">
        <f>'Electric lighting'!$C22+'Overcast Sky'!T51</f>
        <v>451.98950000000002</v>
      </c>
      <c r="U51" s="26">
        <f>'Electric lighting'!$C22+'Overcast Sky'!U51</f>
        <v>229.80540000000002</v>
      </c>
      <c r="V51" s="26">
        <f>'Electric lighting'!$C22+'Overcast Sky'!V51</f>
        <v>556.64110000000005</v>
      </c>
      <c r="W51" s="26">
        <f>'Overcast Sky'!W51</f>
        <v>663.91309999999999</v>
      </c>
      <c r="X51" s="26">
        <f>'Overcast Sky'!X51</f>
        <v>849.93179999999995</v>
      </c>
      <c r="Y51" s="26">
        <f>'Overcast Sky'!Y51</f>
        <v>995.05399999999997</v>
      </c>
      <c r="Z51" s="26">
        <f>'Overcast Sky'!Z51</f>
        <v>1409.393</v>
      </c>
      <c r="AA51" s="26">
        <f>'Overcast Sky'!AA51</f>
        <v>1180.2639999999999</v>
      </c>
      <c r="AB51" s="26">
        <f>'Overcast Sky'!AB51</f>
        <v>1126.152</v>
      </c>
      <c r="AC51" s="26">
        <f>'Overcast Sky'!AC51</f>
        <v>950.34630000000004</v>
      </c>
      <c r="AD51" s="26">
        <f>'Overcast Sky'!AD51</f>
        <v>591.52419999999995</v>
      </c>
      <c r="AE51" s="26">
        <f>'Overcast Sky'!AE51</f>
        <v>569.09580000000005</v>
      </c>
    </row>
    <row r="52" spans="1:31" x14ac:dyDescent="0.3">
      <c r="A52" s="104" t="s">
        <v>26</v>
      </c>
      <c r="B52" s="26">
        <f>'Electric lighting'!$C23+'Overcast Sky'!B52</f>
        <v>132.47004000000001</v>
      </c>
      <c r="C52" s="26">
        <f>'Electric lighting'!$C23+'Overcast Sky'!C52</f>
        <v>188.14611000000002</v>
      </c>
      <c r="D52" s="26">
        <f>'Electric lighting'!$C23+'Overcast Sky'!D52</f>
        <v>282.00979999999998</v>
      </c>
      <c r="E52" s="26">
        <f>'Electric lighting'!$C23+'Overcast Sky'!E52</f>
        <v>278.41000000000003</v>
      </c>
      <c r="F52" s="26">
        <f>'Electric lighting'!$C23+'Overcast Sky'!F52</f>
        <v>320.36160000000001</v>
      </c>
      <c r="G52" s="26">
        <f>'Electric lighting'!$C23+'Overcast Sky'!G52</f>
        <v>362.97820000000002</v>
      </c>
      <c r="H52" s="26">
        <f>'Electric lighting'!$C23+'Overcast Sky'!H52</f>
        <v>304.55590000000001</v>
      </c>
      <c r="I52" s="26">
        <f>'Electric lighting'!$C23+'Overcast Sky'!I52</f>
        <v>183.89901</v>
      </c>
      <c r="J52" s="26">
        <f>'Electric lighting'!$C23+'Overcast Sky'!J52</f>
        <v>135.62801000000002</v>
      </c>
      <c r="K52" s="26">
        <f>'Electric lighting'!$C23+'Overcast Sky'!K52</f>
        <v>110.2</v>
      </c>
      <c r="L52" s="26">
        <f>'Electric lighting'!$C23+'Overcast Sky'!L52</f>
        <v>330.95550000000003</v>
      </c>
      <c r="M52" s="26">
        <f>'Electric lighting'!$C23+'Overcast Sky'!M52</f>
        <v>529.61860000000001</v>
      </c>
      <c r="N52" s="26">
        <f>'Overcast Sky'!N52</f>
        <v>498.37209999999999</v>
      </c>
      <c r="O52" s="26">
        <f>'Overcast Sky'!O52</f>
        <v>594.41920000000005</v>
      </c>
      <c r="P52" s="26">
        <f>'Overcast Sky'!P52</f>
        <v>559.41930000000002</v>
      </c>
      <c r="Q52" s="26">
        <f>'Overcast Sky'!Q52</f>
        <v>724.21420000000001</v>
      </c>
      <c r="R52" s="26">
        <f>'Overcast Sky'!R52</f>
        <v>493.60329999999999</v>
      </c>
      <c r="S52" s="26">
        <f>'Overcast Sky'!S52</f>
        <v>333.29739999999998</v>
      </c>
      <c r="T52" s="26">
        <f>'Electric lighting'!$C23+'Overcast Sky'!T52</f>
        <v>400.57830000000001</v>
      </c>
      <c r="U52" s="26">
        <f>'Electric lighting'!$C23+'Overcast Sky'!U52</f>
        <v>224.05500000000001</v>
      </c>
      <c r="V52" s="26">
        <f>'Electric lighting'!$C23+'Overcast Sky'!V52</f>
        <v>455.20760000000001</v>
      </c>
      <c r="W52" s="26">
        <f>'Overcast Sky'!W52</f>
        <v>542.54430000000002</v>
      </c>
      <c r="X52" s="26">
        <f>'Overcast Sky'!X52</f>
        <v>863.21</v>
      </c>
      <c r="Y52" s="26">
        <f>'Overcast Sky'!Y52</f>
        <v>891.82629999999995</v>
      </c>
      <c r="Z52" s="26">
        <f>'Overcast Sky'!Z52</f>
        <v>1215.386</v>
      </c>
      <c r="AA52" s="26">
        <f>'Overcast Sky'!AA52</f>
        <v>1173.1320000000001</v>
      </c>
      <c r="AB52" s="26">
        <f>'Overcast Sky'!AB52</f>
        <v>1158.69</v>
      </c>
      <c r="AC52" s="26">
        <f>'Overcast Sky'!AC52</f>
        <v>920.62720000000002</v>
      </c>
      <c r="AD52" s="26">
        <f>'Overcast Sky'!AD52</f>
        <v>773.83979999999997</v>
      </c>
      <c r="AE52" s="26">
        <f>'Overcast Sky'!AE52</f>
        <v>519.85540000000003</v>
      </c>
    </row>
    <row r="53" spans="1:31" x14ac:dyDescent="0.3">
      <c r="A53" s="104" t="s">
        <v>27</v>
      </c>
      <c r="B53" s="26">
        <f>'Electric lighting'!$C24+'Overcast Sky'!B53</f>
        <v>176.10145</v>
      </c>
      <c r="C53" s="26">
        <f>'Electric lighting'!$C24+'Overcast Sky'!C53</f>
        <v>366.93950000000001</v>
      </c>
      <c r="D53" s="26">
        <f>'Electric lighting'!$C24+'Overcast Sky'!D53</f>
        <v>500.24450000000002</v>
      </c>
      <c r="E53" s="26">
        <f>'Electric lighting'!$C24+'Overcast Sky'!E53</f>
        <v>605.37300000000005</v>
      </c>
      <c r="F53" s="26">
        <f>'Electric lighting'!$C24+'Overcast Sky'!F53</f>
        <v>624.08690000000001</v>
      </c>
      <c r="G53" s="26">
        <f>'Electric lighting'!$C24+'Overcast Sky'!G53</f>
        <v>702.24019999999996</v>
      </c>
      <c r="H53" s="26">
        <f>'Electric lighting'!$C24+'Overcast Sky'!H53</f>
        <v>619.50389999999993</v>
      </c>
      <c r="I53" s="26">
        <f>'Electric lighting'!$C24+'Overcast Sky'!I53</f>
        <v>350.91290000000004</v>
      </c>
      <c r="J53" s="26">
        <f>'Electric lighting'!$C24+'Overcast Sky'!J53</f>
        <v>173.37801999999999</v>
      </c>
      <c r="K53" s="26">
        <f>'Electric lighting'!$C24+'Overcast Sky'!K53</f>
        <v>112.5</v>
      </c>
      <c r="L53" s="26">
        <f>'Electric lighting'!$C24+'Overcast Sky'!L53</f>
        <v>529.27120000000002</v>
      </c>
      <c r="M53" s="26">
        <f>'Electric lighting'!$C24+'Overcast Sky'!M53</f>
        <v>1022.2186</v>
      </c>
      <c r="N53" s="26">
        <f>'Overcast Sky'!N53</f>
        <v>1354.828</v>
      </c>
      <c r="O53" s="26">
        <f>'Overcast Sky'!O53</f>
        <v>1652.625</v>
      </c>
      <c r="P53" s="26">
        <f>'Overcast Sky'!P53</f>
        <v>1431.7719999999999</v>
      </c>
      <c r="Q53" s="26">
        <f>'Overcast Sky'!Q53</f>
        <v>1542.645</v>
      </c>
      <c r="R53" s="26">
        <f>'Overcast Sky'!R53</f>
        <v>1220.0060000000001</v>
      </c>
      <c r="S53" s="26">
        <f>'Overcast Sky'!S53</f>
        <v>1034.7080000000001</v>
      </c>
      <c r="T53" s="26">
        <f>'Electric lighting'!$C24+'Overcast Sky'!T53</f>
        <v>642.56830000000002</v>
      </c>
      <c r="U53" s="26">
        <f>'Electric lighting'!$C24+'Overcast Sky'!U53</f>
        <v>392.91320000000002</v>
      </c>
      <c r="V53" s="26">
        <f>'Electric lighting'!$C24+'Overcast Sky'!V53</f>
        <v>826.60950000000003</v>
      </c>
      <c r="W53" s="26">
        <f>'Overcast Sky'!W53</f>
        <v>1457.9690000000001</v>
      </c>
      <c r="X53" s="26">
        <f>'Overcast Sky'!X53</f>
        <v>2063.732</v>
      </c>
      <c r="Y53" s="26">
        <f>'Overcast Sky'!Y53</f>
        <v>2307.7040000000002</v>
      </c>
      <c r="Z53" s="26">
        <f>'Overcast Sky'!Z53</f>
        <v>2358.5720000000001</v>
      </c>
      <c r="AA53" s="26">
        <f>'Overcast Sky'!AA53</f>
        <v>1853.348</v>
      </c>
      <c r="AB53" s="26">
        <f>'Overcast Sky'!AB53</f>
        <v>2787.5650000000001</v>
      </c>
      <c r="AC53" s="26">
        <f>'Overcast Sky'!AC53</f>
        <v>1843.2449999999999</v>
      </c>
      <c r="AD53" s="26">
        <f>'Overcast Sky'!AD53</f>
        <v>1796.479</v>
      </c>
      <c r="AE53" s="26">
        <f>'Overcast Sky'!AE53</f>
        <v>1316.924</v>
      </c>
    </row>
    <row r="54" spans="1:31" x14ac:dyDescent="0.3">
      <c r="A54" s="104" t="s">
        <v>28</v>
      </c>
      <c r="B54" s="26">
        <f>'Electric lighting'!$C25+'Overcast Sky'!B54</f>
        <v>155.81347</v>
      </c>
      <c r="C54" s="26">
        <f>'Electric lighting'!$C25+'Overcast Sky'!C54</f>
        <v>256.53449999999998</v>
      </c>
      <c r="D54" s="26">
        <f>'Electric lighting'!$C25+'Overcast Sky'!D54</f>
        <v>321.81319999999999</v>
      </c>
      <c r="E54" s="26">
        <f>'Electric lighting'!$C25+'Overcast Sky'!E54</f>
        <v>398.7242</v>
      </c>
      <c r="F54" s="26">
        <f>'Electric lighting'!$C25+'Overcast Sky'!F54</f>
        <v>446.77080000000001</v>
      </c>
      <c r="G54" s="26">
        <f>'Electric lighting'!$C25+'Overcast Sky'!G54</f>
        <v>474.02659999999997</v>
      </c>
      <c r="H54" s="26">
        <f>'Electric lighting'!$C25+'Overcast Sky'!H54</f>
        <v>382.7715</v>
      </c>
      <c r="I54" s="26">
        <f>'Electric lighting'!$C25+'Overcast Sky'!I54</f>
        <v>271.31319999999999</v>
      </c>
      <c r="J54" s="26">
        <f>'Electric lighting'!$C25+'Overcast Sky'!J54</f>
        <v>155.29946000000001</v>
      </c>
      <c r="K54" s="26">
        <f>'Electric lighting'!$C25+'Overcast Sky'!K54</f>
        <v>114.5</v>
      </c>
      <c r="L54" s="26">
        <f>'Electric lighting'!$C25+'Overcast Sky'!L54</f>
        <v>404.7713</v>
      </c>
      <c r="M54" s="26">
        <f>'Electric lighting'!$C25+'Overcast Sky'!M54</f>
        <v>728.1884</v>
      </c>
      <c r="N54" s="26">
        <f>'Overcast Sky'!N54</f>
        <v>936.53589999999997</v>
      </c>
      <c r="O54" s="26">
        <f>'Overcast Sky'!O54</f>
        <v>881.90920000000006</v>
      </c>
      <c r="P54" s="26">
        <f>'Overcast Sky'!P54</f>
        <v>1064.367</v>
      </c>
      <c r="Q54" s="26">
        <f>'Overcast Sky'!Q54</f>
        <v>865.65989999999999</v>
      </c>
      <c r="R54" s="26">
        <f>'Overcast Sky'!R54</f>
        <v>1019.178</v>
      </c>
      <c r="S54" s="26">
        <f>'Overcast Sky'!S54</f>
        <v>590.83309999999994</v>
      </c>
      <c r="T54" s="26">
        <f>'Electric lighting'!$C25+'Overcast Sky'!T54</f>
        <v>542.47299999999996</v>
      </c>
      <c r="U54" s="26">
        <f>'Electric lighting'!$C25+'Overcast Sky'!U54</f>
        <v>334.84469999999999</v>
      </c>
      <c r="V54" s="26">
        <f>'Electric lighting'!$C25+'Overcast Sky'!V54</f>
        <v>588.13010000000008</v>
      </c>
      <c r="W54" s="26">
        <f>'Overcast Sky'!W54</f>
        <v>635.01250000000005</v>
      </c>
      <c r="X54" s="26">
        <f>'Overcast Sky'!X54</f>
        <v>1091.752</v>
      </c>
      <c r="Y54" s="26">
        <f>'Overcast Sky'!Y54</f>
        <v>1454.182</v>
      </c>
      <c r="Z54" s="26">
        <f>'Overcast Sky'!Z54</f>
        <v>1721.182</v>
      </c>
      <c r="AA54" s="26">
        <f>'Overcast Sky'!AA54</f>
        <v>1129.175</v>
      </c>
      <c r="AB54" s="26">
        <f>'Overcast Sky'!AB54</f>
        <v>1459.4469999999999</v>
      </c>
      <c r="AC54" s="26">
        <f>'Overcast Sky'!AC54</f>
        <v>1090.796</v>
      </c>
      <c r="AD54" s="26">
        <f>'Overcast Sky'!AD54</f>
        <v>1180.7080000000001</v>
      </c>
      <c r="AE54" s="26">
        <f>'Overcast Sky'!AE54</f>
        <v>733.04179999999997</v>
      </c>
    </row>
    <row r="55" spans="1:31" x14ac:dyDescent="0.3">
      <c r="A55" s="104" t="s">
        <v>29</v>
      </c>
      <c r="B55" s="26">
        <f>'Electric lighting'!$C26+'Overcast Sky'!B55</f>
        <v>138.37172000000001</v>
      </c>
      <c r="C55" s="26">
        <f>'Electric lighting'!$C26+'Overcast Sky'!C55</f>
        <v>204.01562000000001</v>
      </c>
      <c r="D55" s="26">
        <f>'Electric lighting'!$C26+'Overcast Sky'!D55</f>
        <v>279.92489999999998</v>
      </c>
      <c r="E55" s="26">
        <f>'Electric lighting'!$C26+'Overcast Sky'!E55</f>
        <v>284.8562</v>
      </c>
      <c r="F55" s="26">
        <f>'Electric lighting'!$C26+'Overcast Sky'!F55</f>
        <v>312.03319999999997</v>
      </c>
      <c r="G55" s="26">
        <f>'Electric lighting'!$C26+'Overcast Sky'!G55</f>
        <v>354.55740000000003</v>
      </c>
      <c r="H55" s="26">
        <f>'Electric lighting'!$C26+'Overcast Sky'!H55</f>
        <v>259.68889999999999</v>
      </c>
      <c r="I55" s="26">
        <f>'Electric lighting'!$C26+'Overcast Sky'!I55</f>
        <v>208.98122000000001</v>
      </c>
      <c r="J55" s="26">
        <f>'Electric lighting'!$C26+'Overcast Sky'!J55</f>
        <v>143.71773999999999</v>
      </c>
      <c r="K55" s="26">
        <f>'Electric lighting'!$C26+'Overcast Sky'!K55</f>
        <v>115</v>
      </c>
      <c r="L55" s="26">
        <f>'Electric lighting'!$C26+'Overcast Sky'!L55</f>
        <v>305.71789999999999</v>
      </c>
      <c r="M55" s="26">
        <f>'Electric lighting'!$C26+'Overcast Sky'!M55</f>
        <v>441.3734</v>
      </c>
      <c r="N55" s="26">
        <f>'Overcast Sky'!N55</f>
        <v>481.4871</v>
      </c>
      <c r="O55" s="26">
        <f>'Overcast Sky'!O55</f>
        <v>557.17930000000001</v>
      </c>
      <c r="P55" s="26">
        <f>'Overcast Sky'!P55</f>
        <v>597.26530000000002</v>
      </c>
      <c r="Q55" s="26">
        <f>'Overcast Sky'!Q55</f>
        <v>507.61660000000001</v>
      </c>
      <c r="R55" s="26">
        <f>'Overcast Sky'!R55</f>
        <v>497.70639999999997</v>
      </c>
      <c r="S55" s="26">
        <f>'Overcast Sky'!S55</f>
        <v>375.48379999999997</v>
      </c>
      <c r="T55" s="26">
        <f>'Electric lighting'!$C26+'Overcast Sky'!T55</f>
        <v>355.517</v>
      </c>
      <c r="U55" s="26">
        <f>'Electric lighting'!$C26+'Overcast Sky'!U55</f>
        <v>214.59739999999999</v>
      </c>
      <c r="V55" s="26">
        <f>'Electric lighting'!$C26+'Overcast Sky'!V55</f>
        <v>449.66059999999999</v>
      </c>
      <c r="W55" s="26">
        <f>'Overcast Sky'!W55</f>
        <v>560.99429999999995</v>
      </c>
      <c r="X55" s="26">
        <f>'Overcast Sky'!X55</f>
        <v>765.96659999999997</v>
      </c>
      <c r="Y55" s="26">
        <f>'Overcast Sky'!Y55</f>
        <v>792.69470000000001</v>
      </c>
      <c r="Z55" s="26">
        <f>'Overcast Sky'!Z55</f>
        <v>1096.76</v>
      </c>
      <c r="AA55" s="26">
        <f>'Overcast Sky'!AA55</f>
        <v>1174.884</v>
      </c>
      <c r="AB55" s="26">
        <f>'Overcast Sky'!AB55</f>
        <v>1156.5609999999999</v>
      </c>
      <c r="AC55" s="26">
        <f>'Overcast Sky'!AC55</f>
        <v>782.30930000000001</v>
      </c>
      <c r="AD55" s="26">
        <f>'Overcast Sky'!AD55</f>
        <v>597.84410000000003</v>
      </c>
      <c r="AE55" s="26">
        <f>'Overcast Sky'!AE55</f>
        <v>368.1866</v>
      </c>
    </row>
    <row r="56" spans="1:31" x14ac:dyDescent="0.3">
      <c r="A56" s="104" t="s">
        <v>30</v>
      </c>
      <c r="B56" s="26">
        <f>'Electric lighting'!$C27+'Overcast Sky'!B56</f>
        <v>136.93618999999998</v>
      </c>
      <c r="C56" s="26">
        <f>'Electric lighting'!$C27+'Overcast Sky'!C56</f>
        <v>238.51009999999999</v>
      </c>
      <c r="D56" s="26">
        <f>'Electric lighting'!$C27+'Overcast Sky'!D56</f>
        <v>330.00099999999998</v>
      </c>
      <c r="E56" s="26">
        <f>'Electric lighting'!$C27+'Overcast Sky'!E56</f>
        <v>286.16989999999998</v>
      </c>
      <c r="F56" s="26">
        <f>'Electric lighting'!$C27+'Overcast Sky'!F56</f>
        <v>278.36070000000001</v>
      </c>
      <c r="G56" s="26">
        <f>'Electric lighting'!$C27+'Overcast Sky'!G56</f>
        <v>414.92200000000003</v>
      </c>
      <c r="H56" s="26">
        <f>'Electric lighting'!$C27+'Overcast Sky'!H56</f>
        <v>330.4418</v>
      </c>
      <c r="I56" s="26">
        <f>'Electric lighting'!$C27+'Overcast Sky'!I56</f>
        <v>222.18529999999998</v>
      </c>
      <c r="J56" s="26">
        <f>'Electric lighting'!$C27+'Overcast Sky'!J56</f>
        <v>131.63728</v>
      </c>
      <c r="K56" s="26">
        <f>'Electric lighting'!$C27+'Overcast Sky'!K56</f>
        <v>105.6</v>
      </c>
      <c r="L56" s="26">
        <f>'Electric lighting'!$C27+'Overcast Sky'!L56</f>
        <v>312.9787</v>
      </c>
      <c r="M56" s="26">
        <f>'Electric lighting'!$C27+'Overcast Sky'!M56</f>
        <v>515.68309999999997</v>
      </c>
      <c r="N56" s="26">
        <f>'Overcast Sky'!N56</f>
        <v>589.27250000000004</v>
      </c>
      <c r="O56" s="26">
        <f>'Overcast Sky'!O56</f>
        <v>663.9597</v>
      </c>
      <c r="P56" s="26">
        <f>'Overcast Sky'!P56</f>
        <v>727.77290000000005</v>
      </c>
      <c r="Q56" s="26">
        <f>'Overcast Sky'!Q56</f>
        <v>703.89869999999996</v>
      </c>
      <c r="R56" s="26">
        <f>'Overcast Sky'!R56</f>
        <v>630.16899999999998</v>
      </c>
      <c r="S56" s="26">
        <f>'Overcast Sky'!S56</f>
        <v>435.4957</v>
      </c>
      <c r="T56" s="26">
        <f>'Electric lighting'!$C27+'Overcast Sky'!T56</f>
        <v>398.70280000000002</v>
      </c>
      <c r="U56" s="26">
        <f>'Electric lighting'!$C27+'Overcast Sky'!U56</f>
        <v>234.44159999999999</v>
      </c>
      <c r="V56" s="26">
        <f>'Electric lighting'!$C27+'Overcast Sky'!V56</f>
        <v>451.23670000000004</v>
      </c>
      <c r="W56" s="26">
        <f>'Overcast Sky'!W56</f>
        <v>775.57539999999995</v>
      </c>
      <c r="X56" s="26">
        <f>'Overcast Sky'!X56</f>
        <v>1007.069</v>
      </c>
      <c r="Y56" s="26">
        <f>'Overcast Sky'!Y56</f>
        <v>1105.4380000000001</v>
      </c>
      <c r="Z56" s="26">
        <f>'Overcast Sky'!Z56</f>
        <v>1439.5540000000001</v>
      </c>
      <c r="AA56" s="26">
        <f>'Overcast Sky'!AA56</f>
        <v>1149.251</v>
      </c>
      <c r="AB56" s="26">
        <f>'Overcast Sky'!AB56</f>
        <v>1420.269</v>
      </c>
      <c r="AC56" s="26">
        <f>'Overcast Sky'!AC56</f>
        <v>1026.5820000000001</v>
      </c>
      <c r="AD56" s="26">
        <f>'Overcast Sky'!AD56</f>
        <v>912.6866</v>
      </c>
      <c r="AE56" s="26">
        <f>'Overcast Sky'!AE56</f>
        <v>473.1936</v>
      </c>
    </row>
    <row r="57" spans="1:31" x14ac:dyDescent="0.3">
      <c r="B57" s="3">
        <f>COUNTIF(B32:B56,"&gt;163")</f>
        <v>6</v>
      </c>
      <c r="C57" s="3">
        <f t="shared" ref="C57:AE57" si="1">COUNTIF(C32:C56,"&gt;163")</f>
        <v>25</v>
      </c>
      <c r="D57" s="3">
        <f t="shared" si="1"/>
        <v>25</v>
      </c>
      <c r="E57" s="3">
        <f t="shared" si="1"/>
        <v>25</v>
      </c>
      <c r="F57" s="3">
        <f t="shared" si="1"/>
        <v>25</v>
      </c>
      <c r="G57" s="3">
        <f t="shared" si="1"/>
        <v>25</v>
      </c>
      <c r="H57" s="3">
        <f t="shared" si="1"/>
        <v>25</v>
      </c>
      <c r="I57" s="3">
        <f t="shared" si="1"/>
        <v>25</v>
      </c>
      <c r="J57" s="3">
        <f t="shared" si="1"/>
        <v>5</v>
      </c>
      <c r="K57" s="3">
        <f t="shared" si="1"/>
        <v>0</v>
      </c>
      <c r="L57" s="3">
        <f t="shared" si="1"/>
        <v>25</v>
      </c>
      <c r="M57" s="3">
        <f t="shared" si="1"/>
        <v>25</v>
      </c>
      <c r="N57" s="3">
        <f t="shared" si="1"/>
        <v>25</v>
      </c>
      <c r="O57" s="3">
        <f t="shared" si="1"/>
        <v>25</v>
      </c>
      <c r="P57" s="3">
        <f t="shared" si="1"/>
        <v>25</v>
      </c>
      <c r="Q57" s="3">
        <f t="shared" si="1"/>
        <v>25</v>
      </c>
      <c r="R57" s="3">
        <f t="shared" si="1"/>
        <v>25</v>
      </c>
      <c r="S57" s="3">
        <f t="shared" si="1"/>
        <v>25</v>
      </c>
      <c r="T57" s="3">
        <f t="shared" si="1"/>
        <v>25</v>
      </c>
      <c r="U57" s="3">
        <f t="shared" si="1"/>
        <v>25</v>
      </c>
      <c r="V57" s="3">
        <f t="shared" si="1"/>
        <v>25</v>
      </c>
      <c r="W57" s="3">
        <f t="shared" si="1"/>
        <v>25</v>
      </c>
      <c r="X57" s="3">
        <f t="shared" si="1"/>
        <v>25</v>
      </c>
      <c r="Y57" s="3">
        <f t="shared" si="1"/>
        <v>25</v>
      </c>
      <c r="Z57" s="3">
        <f t="shared" si="1"/>
        <v>25</v>
      </c>
      <c r="AA57" s="3">
        <f t="shared" si="1"/>
        <v>25</v>
      </c>
      <c r="AB57" s="3">
        <f t="shared" si="1"/>
        <v>25</v>
      </c>
      <c r="AC57" s="3">
        <f t="shared" si="1"/>
        <v>25</v>
      </c>
      <c r="AD57" s="3">
        <f t="shared" si="1"/>
        <v>25</v>
      </c>
      <c r="AE57" s="3">
        <f t="shared" si="1"/>
        <v>25</v>
      </c>
    </row>
    <row r="58" spans="1:31" x14ac:dyDescent="0.3">
      <c r="B58" s="3">
        <f>COUNTIF(B32:B56,"&lt;109")</f>
        <v>0</v>
      </c>
      <c r="C58" s="3">
        <f t="shared" ref="C58:AE58" si="2">COUNTIF(C32:C56,"&lt;109")</f>
        <v>0</v>
      </c>
      <c r="D58" s="3">
        <f t="shared" si="2"/>
        <v>0</v>
      </c>
      <c r="E58" s="3">
        <f t="shared" si="2"/>
        <v>0</v>
      </c>
      <c r="F58" s="3">
        <f t="shared" si="2"/>
        <v>0</v>
      </c>
      <c r="G58" s="3">
        <f t="shared" si="2"/>
        <v>0</v>
      </c>
      <c r="H58" s="3">
        <f t="shared" si="2"/>
        <v>0</v>
      </c>
      <c r="I58" s="3">
        <f t="shared" si="2"/>
        <v>0</v>
      </c>
      <c r="J58" s="3">
        <f t="shared" si="2"/>
        <v>0</v>
      </c>
      <c r="K58" s="3">
        <f t="shared" si="2"/>
        <v>4</v>
      </c>
      <c r="L58" s="3">
        <f t="shared" si="2"/>
        <v>0</v>
      </c>
      <c r="M58" s="3">
        <f t="shared" si="2"/>
        <v>0</v>
      </c>
      <c r="N58" s="3">
        <f t="shared" si="2"/>
        <v>0</v>
      </c>
      <c r="O58" s="3">
        <f t="shared" si="2"/>
        <v>0</v>
      </c>
      <c r="P58" s="3">
        <f t="shared" si="2"/>
        <v>0</v>
      </c>
      <c r="Q58" s="3">
        <f t="shared" si="2"/>
        <v>0</v>
      </c>
      <c r="R58" s="3">
        <f t="shared" si="2"/>
        <v>0</v>
      </c>
      <c r="S58" s="3">
        <f t="shared" si="2"/>
        <v>0</v>
      </c>
      <c r="T58" s="3">
        <f t="shared" si="2"/>
        <v>0</v>
      </c>
      <c r="U58" s="3">
        <f t="shared" si="2"/>
        <v>0</v>
      </c>
      <c r="V58" s="3">
        <f t="shared" si="2"/>
        <v>0</v>
      </c>
      <c r="W58" s="3">
        <f t="shared" si="2"/>
        <v>0</v>
      </c>
      <c r="X58" s="3">
        <f t="shared" si="2"/>
        <v>0</v>
      </c>
      <c r="Y58" s="3">
        <f t="shared" si="2"/>
        <v>0</v>
      </c>
      <c r="Z58" s="3">
        <f t="shared" si="2"/>
        <v>0</v>
      </c>
      <c r="AA58" s="3">
        <f t="shared" si="2"/>
        <v>0</v>
      </c>
      <c r="AB58" s="3">
        <f t="shared" si="2"/>
        <v>0</v>
      </c>
      <c r="AC58" s="3">
        <f t="shared" si="2"/>
        <v>0</v>
      </c>
      <c r="AD58" s="3">
        <f t="shared" si="2"/>
        <v>0</v>
      </c>
      <c r="AE58" s="3">
        <f t="shared" si="2"/>
        <v>0</v>
      </c>
    </row>
  </sheetData>
  <mergeCells count="8">
    <mergeCell ref="A1:A2"/>
    <mergeCell ref="B1:K1"/>
    <mergeCell ref="L1:U1"/>
    <mergeCell ref="V1:AE1"/>
    <mergeCell ref="A30:A31"/>
    <mergeCell ref="B30:K30"/>
    <mergeCell ref="L30:U30"/>
    <mergeCell ref="V30:AE30"/>
  </mergeCells>
  <conditionalFormatting sqref="B3:AE27">
    <cfRule type="cellIs" dxfId="9" priority="3" operator="greaterThan">
      <formula>500</formula>
    </cfRule>
  </conditionalFormatting>
  <conditionalFormatting sqref="B32:AE56">
    <cfRule type="cellIs" dxfId="8" priority="1" operator="lessThan">
      <formula>109</formula>
    </cfRule>
    <cfRule type="cellIs" dxfId="7" priority="2" operator="greaterThan">
      <formula>163</formula>
    </cfRule>
  </conditionalFormatting>
  <conditionalFormatting sqref="AG4">
    <cfRule type="cellIs" dxfId="6" priority="8" operator="greaterThan">
      <formula>500</formula>
    </cfRule>
    <cfRule type="cellIs" dxfId="5" priority="9" operator="greaterThan">
      <formula>250</formula>
    </cfRule>
    <cfRule type="cellIs" dxfId="4" priority="10" operator="greaterThan">
      <formula>500</formula>
    </cfRule>
  </conditionalFormatting>
  <conditionalFormatting sqref="AG33">
    <cfRule type="cellIs" dxfId="3" priority="6" operator="greaterThan">
      <formula>250</formula>
    </cfRule>
    <cfRule type="cellIs" dxfId="2" priority="7" operator="greaterThan">
      <formula>500</formula>
    </cfRule>
  </conditionalFormatting>
  <conditionalFormatting sqref="AG34">
    <cfRule type="cellIs" dxfId="1" priority="4" operator="greaterThan">
      <formula>163</formula>
    </cfRule>
    <cfRule type="cellIs" dxfId="0" priority="5" operator="lessThan">
      <formula>163</formula>
    </cfRule>
  </conditionalFormatting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906F20-9CB1-4F55-98B3-34F82D6BB30A}">
  <dimension ref="A1:W63"/>
  <sheetViews>
    <sheetView topLeftCell="A13" zoomScale="60" zoomScaleNormal="60" workbookViewId="0">
      <selection activeCell="Y13" sqref="Y13"/>
    </sheetView>
  </sheetViews>
  <sheetFormatPr defaultRowHeight="14.4" x14ac:dyDescent="0.3"/>
  <sheetData>
    <row r="1" spans="1:23" x14ac:dyDescent="0.3">
      <c r="A1" s="72" t="s">
        <v>79</v>
      </c>
      <c r="B1" s="73" t="s">
        <v>74</v>
      </c>
      <c r="C1" s="74" t="s">
        <v>75</v>
      </c>
    </row>
    <row r="2" spans="1:23" x14ac:dyDescent="0.3">
      <c r="A2" s="80">
        <v>8.3000000000000007</v>
      </c>
      <c r="B2" s="57">
        <v>25</v>
      </c>
      <c r="C2" s="76">
        <v>0</v>
      </c>
      <c r="U2" s="107" t="s">
        <v>82</v>
      </c>
      <c r="V2" s="107">
        <v>7</v>
      </c>
      <c r="W2" s="108">
        <f>100*V2/V4</f>
        <v>23.333333333333332</v>
      </c>
    </row>
    <row r="3" spans="1:23" x14ac:dyDescent="0.3">
      <c r="A3" s="80">
        <v>9.3000000000000007</v>
      </c>
      <c r="B3" s="57">
        <v>25</v>
      </c>
      <c r="C3" s="76">
        <v>0</v>
      </c>
      <c r="U3" s="107" t="s">
        <v>81</v>
      </c>
      <c r="V3" s="107">
        <v>23</v>
      </c>
      <c r="W3" s="108">
        <f>100*V3/V4</f>
        <v>76.666666666666671</v>
      </c>
    </row>
    <row r="4" spans="1:23" x14ac:dyDescent="0.3">
      <c r="A4" s="80">
        <v>10.3</v>
      </c>
      <c r="B4" s="57">
        <v>25</v>
      </c>
      <c r="C4" s="76">
        <v>0</v>
      </c>
      <c r="U4" s="107" t="s">
        <v>83</v>
      </c>
      <c r="V4" s="107">
        <f>SUM(V2:V3)</f>
        <v>30</v>
      </c>
      <c r="W4" s="107">
        <f>SUM(W2:W3)</f>
        <v>100</v>
      </c>
    </row>
    <row r="5" spans="1:23" x14ac:dyDescent="0.3">
      <c r="A5" s="80">
        <v>11.3</v>
      </c>
      <c r="B5" s="57">
        <v>25</v>
      </c>
      <c r="C5" s="76">
        <v>0</v>
      </c>
    </row>
    <row r="6" spans="1:23" x14ac:dyDescent="0.3">
      <c r="A6" s="80">
        <v>12.3</v>
      </c>
      <c r="B6" s="57">
        <v>25</v>
      </c>
      <c r="C6" s="76">
        <v>0</v>
      </c>
    </row>
    <row r="7" spans="1:23" x14ac:dyDescent="0.3">
      <c r="A7" s="80">
        <v>13.3</v>
      </c>
      <c r="B7" s="57">
        <v>25</v>
      </c>
      <c r="C7" s="76">
        <v>0</v>
      </c>
    </row>
    <row r="8" spans="1:23" x14ac:dyDescent="0.3">
      <c r="A8" s="80">
        <v>14.3</v>
      </c>
      <c r="B8" s="57">
        <v>25</v>
      </c>
      <c r="C8" s="76">
        <v>0</v>
      </c>
    </row>
    <row r="9" spans="1:23" x14ac:dyDescent="0.3">
      <c r="A9" s="80">
        <v>15.3</v>
      </c>
      <c r="B9" s="57">
        <v>25</v>
      </c>
      <c r="C9" s="76">
        <v>0</v>
      </c>
    </row>
    <row r="10" spans="1:23" x14ac:dyDescent="0.3">
      <c r="A10" s="80">
        <v>16.3</v>
      </c>
      <c r="B10" s="57">
        <v>25</v>
      </c>
      <c r="C10" s="76">
        <v>0</v>
      </c>
    </row>
    <row r="11" spans="1:23" x14ac:dyDescent="0.3">
      <c r="A11" s="80">
        <v>17.3</v>
      </c>
      <c r="B11" s="57">
        <v>25</v>
      </c>
      <c r="C11" s="76">
        <v>0</v>
      </c>
    </row>
    <row r="12" spans="1:23" x14ac:dyDescent="0.3">
      <c r="A12" s="80">
        <v>8.3000000000000007</v>
      </c>
      <c r="B12" s="57">
        <v>25</v>
      </c>
      <c r="C12" s="76">
        <v>0</v>
      </c>
    </row>
    <row r="13" spans="1:23" x14ac:dyDescent="0.3">
      <c r="A13" s="80">
        <v>9.3000000000000007</v>
      </c>
      <c r="B13" s="57">
        <v>25</v>
      </c>
      <c r="C13" s="76">
        <v>0</v>
      </c>
    </row>
    <row r="14" spans="1:23" x14ac:dyDescent="0.3">
      <c r="A14" s="80">
        <v>10.3</v>
      </c>
      <c r="B14" s="57">
        <v>25</v>
      </c>
      <c r="C14" s="76">
        <v>0</v>
      </c>
    </row>
    <row r="15" spans="1:23" x14ac:dyDescent="0.3">
      <c r="A15" s="80">
        <v>11.3</v>
      </c>
      <c r="B15" s="57">
        <v>25</v>
      </c>
      <c r="C15" s="76">
        <v>0</v>
      </c>
    </row>
    <row r="16" spans="1:23" x14ac:dyDescent="0.3">
      <c r="A16" s="80">
        <v>12.3</v>
      </c>
      <c r="B16" s="57">
        <v>25</v>
      </c>
      <c r="C16" s="76">
        <v>0</v>
      </c>
    </row>
    <row r="17" spans="1:3" x14ac:dyDescent="0.3">
      <c r="A17" s="80">
        <v>13.3</v>
      </c>
      <c r="B17" s="57">
        <v>25</v>
      </c>
      <c r="C17" s="76">
        <v>0</v>
      </c>
    </row>
    <row r="18" spans="1:3" x14ac:dyDescent="0.3">
      <c r="A18" s="80">
        <v>14.3</v>
      </c>
      <c r="B18" s="57">
        <v>25</v>
      </c>
      <c r="C18" s="76">
        <v>0</v>
      </c>
    </row>
    <row r="19" spans="1:3" x14ac:dyDescent="0.3">
      <c r="A19" s="80">
        <v>15.3</v>
      </c>
      <c r="B19" s="57">
        <v>25</v>
      </c>
      <c r="C19" s="76">
        <v>0</v>
      </c>
    </row>
    <row r="20" spans="1:3" x14ac:dyDescent="0.3">
      <c r="A20" s="80">
        <v>16.3</v>
      </c>
      <c r="B20" s="57">
        <v>25</v>
      </c>
      <c r="C20" s="76">
        <v>0</v>
      </c>
    </row>
    <row r="21" spans="1:3" x14ac:dyDescent="0.3">
      <c r="A21" s="80">
        <v>17.3</v>
      </c>
      <c r="B21" s="57">
        <v>25</v>
      </c>
      <c r="C21" s="76">
        <v>0</v>
      </c>
    </row>
    <row r="22" spans="1:3" x14ac:dyDescent="0.3">
      <c r="A22" s="80">
        <v>7.3</v>
      </c>
      <c r="B22" s="57">
        <v>25</v>
      </c>
      <c r="C22" s="76">
        <v>0</v>
      </c>
    </row>
    <row r="23" spans="1:3" x14ac:dyDescent="0.3">
      <c r="A23" s="80">
        <v>8.3000000000000007</v>
      </c>
      <c r="B23" s="57">
        <v>25</v>
      </c>
      <c r="C23" s="76">
        <v>0</v>
      </c>
    </row>
    <row r="24" spans="1:3" x14ac:dyDescent="0.3">
      <c r="A24" s="80">
        <v>9.3000000000000007</v>
      </c>
      <c r="B24" s="57">
        <v>25</v>
      </c>
      <c r="C24" s="76">
        <v>0</v>
      </c>
    </row>
    <row r="25" spans="1:3" x14ac:dyDescent="0.3">
      <c r="A25" s="80">
        <v>10.3</v>
      </c>
      <c r="B25" s="57">
        <v>25</v>
      </c>
      <c r="C25" s="76">
        <v>0</v>
      </c>
    </row>
    <row r="26" spans="1:3" x14ac:dyDescent="0.3">
      <c r="A26" s="80">
        <v>11.3</v>
      </c>
      <c r="B26" s="57">
        <v>25</v>
      </c>
      <c r="C26" s="76">
        <v>0</v>
      </c>
    </row>
    <row r="27" spans="1:3" x14ac:dyDescent="0.3">
      <c r="A27" s="80">
        <v>12.3</v>
      </c>
      <c r="B27" s="57">
        <v>25</v>
      </c>
      <c r="C27" s="76">
        <v>0</v>
      </c>
    </row>
    <row r="28" spans="1:3" x14ac:dyDescent="0.3">
      <c r="A28" s="80">
        <v>13.3</v>
      </c>
      <c r="B28" s="57">
        <v>25</v>
      </c>
      <c r="C28" s="76">
        <v>0</v>
      </c>
    </row>
    <row r="29" spans="1:3" x14ac:dyDescent="0.3">
      <c r="A29" s="80">
        <v>14.3</v>
      </c>
      <c r="B29" s="57">
        <v>25</v>
      </c>
      <c r="C29" s="76">
        <v>0</v>
      </c>
    </row>
    <row r="30" spans="1:3" x14ac:dyDescent="0.3">
      <c r="A30" s="80">
        <v>15.3</v>
      </c>
      <c r="B30" s="57">
        <v>25</v>
      </c>
      <c r="C30" s="76">
        <v>0</v>
      </c>
    </row>
    <row r="31" spans="1:3" ht="15" thickBot="1" x14ac:dyDescent="0.35">
      <c r="A31" s="81">
        <v>16.3</v>
      </c>
      <c r="B31" s="78">
        <v>25</v>
      </c>
      <c r="C31" s="79">
        <v>0</v>
      </c>
    </row>
    <row r="32" spans="1:3" ht="15" thickBot="1" x14ac:dyDescent="0.35"/>
    <row r="33" spans="1:4" x14ac:dyDescent="0.3">
      <c r="A33" s="72" t="s">
        <v>79</v>
      </c>
      <c r="B33" s="73" t="s">
        <v>76</v>
      </c>
      <c r="C33" s="73" t="s">
        <v>80</v>
      </c>
      <c r="D33" s="74" t="s">
        <v>77</v>
      </c>
    </row>
    <row r="34" spans="1:4" x14ac:dyDescent="0.3">
      <c r="A34" s="75">
        <v>8.3000000000000007</v>
      </c>
      <c r="B34" s="57">
        <v>6</v>
      </c>
      <c r="C34" s="57">
        <f>25-B34-D34</f>
        <v>19</v>
      </c>
      <c r="D34" s="82">
        <v>0</v>
      </c>
    </row>
    <row r="35" spans="1:4" x14ac:dyDescent="0.3">
      <c r="A35" s="75">
        <v>9.3000000000000007</v>
      </c>
      <c r="B35" s="57">
        <v>25</v>
      </c>
      <c r="C35" s="57">
        <f t="shared" ref="C35:C63" si="0">25-B35-D35</f>
        <v>0</v>
      </c>
      <c r="D35" s="82">
        <v>0</v>
      </c>
    </row>
    <row r="36" spans="1:4" x14ac:dyDescent="0.3">
      <c r="A36" s="75">
        <v>10.3</v>
      </c>
      <c r="B36" s="57">
        <v>25</v>
      </c>
      <c r="C36" s="57">
        <f t="shared" si="0"/>
        <v>0</v>
      </c>
      <c r="D36" s="82">
        <v>0</v>
      </c>
    </row>
    <row r="37" spans="1:4" x14ac:dyDescent="0.3">
      <c r="A37" s="75">
        <v>11.3</v>
      </c>
      <c r="B37" s="57">
        <v>25</v>
      </c>
      <c r="C37" s="57">
        <f t="shared" si="0"/>
        <v>0</v>
      </c>
      <c r="D37" s="82">
        <v>0</v>
      </c>
    </row>
    <row r="38" spans="1:4" x14ac:dyDescent="0.3">
      <c r="A38" s="75">
        <v>12.3</v>
      </c>
      <c r="B38" s="57">
        <v>25</v>
      </c>
      <c r="C38" s="57">
        <f t="shared" si="0"/>
        <v>0</v>
      </c>
      <c r="D38" s="82">
        <v>0</v>
      </c>
    </row>
    <row r="39" spans="1:4" x14ac:dyDescent="0.3">
      <c r="A39" s="75">
        <v>13.3</v>
      </c>
      <c r="B39" s="57">
        <v>25</v>
      </c>
      <c r="C39" s="57">
        <f t="shared" si="0"/>
        <v>0</v>
      </c>
      <c r="D39" s="82">
        <v>0</v>
      </c>
    </row>
    <row r="40" spans="1:4" x14ac:dyDescent="0.3">
      <c r="A40" s="75">
        <v>14.3</v>
      </c>
      <c r="B40" s="57">
        <v>25</v>
      </c>
      <c r="C40" s="57">
        <f t="shared" si="0"/>
        <v>0</v>
      </c>
      <c r="D40" s="82">
        <v>0</v>
      </c>
    </row>
    <row r="41" spans="1:4" x14ac:dyDescent="0.3">
      <c r="A41" s="75">
        <v>15.3</v>
      </c>
      <c r="B41" s="57">
        <v>25</v>
      </c>
      <c r="C41" s="57">
        <f t="shared" si="0"/>
        <v>0</v>
      </c>
      <c r="D41" s="82">
        <v>0</v>
      </c>
    </row>
    <row r="42" spans="1:4" x14ac:dyDescent="0.3">
      <c r="A42" s="75">
        <v>16.3</v>
      </c>
      <c r="B42" s="57">
        <v>5</v>
      </c>
      <c r="C42" s="57">
        <f t="shared" si="0"/>
        <v>20</v>
      </c>
      <c r="D42" s="82">
        <v>0</v>
      </c>
    </row>
    <row r="43" spans="1:4" x14ac:dyDescent="0.3">
      <c r="A43" s="75">
        <v>17.3</v>
      </c>
      <c r="B43" s="57">
        <v>0</v>
      </c>
      <c r="C43" s="57">
        <f t="shared" si="0"/>
        <v>21</v>
      </c>
      <c r="D43" s="82">
        <v>4</v>
      </c>
    </row>
    <row r="44" spans="1:4" x14ac:dyDescent="0.3">
      <c r="A44" s="75">
        <v>8.3000000000000007</v>
      </c>
      <c r="B44" s="57">
        <v>25</v>
      </c>
      <c r="C44" s="57">
        <f t="shared" si="0"/>
        <v>0</v>
      </c>
      <c r="D44" s="82">
        <v>0</v>
      </c>
    </row>
    <row r="45" spans="1:4" x14ac:dyDescent="0.3">
      <c r="A45" s="75">
        <v>9.3000000000000007</v>
      </c>
      <c r="B45" s="57">
        <v>25</v>
      </c>
      <c r="C45" s="57">
        <f t="shared" si="0"/>
        <v>0</v>
      </c>
      <c r="D45" s="82">
        <v>0</v>
      </c>
    </row>
    <row r="46" spans="1:4" x14ac:dyDescent="0.3">
      <c r="A46" s="75">
        <v>10.3</v>
      </c>
      <c r="B46" s="57">
        <v>25</v>
      </c>
      <c r="C46" s="57">
        <f t="shared" si="0"/>
        <v>0</v>
      </c>
      <c r="D46" s="82">
        <v>0</v>
      </c>
    </row>
    <row r="47" spans="1:4" x14ac:dyDescent="0.3">
      <c r="A47" s="75">
        <v>11.3</v>
      </c>
      <c r="B47" s="57">
        <v>25</v>
      </c>
      <c r="C47" s="57">
        <f t="shared" si="0"/>
        <v>0</v>
      </c>
      <c r="D47" s="82">
        <v>0</v>
      </c>
    </row>
    <row r="48" spans="1:4" x14ac:dyDescent="0.3">
      <c r="A48" s="75">
        <v>12.3</v>
      </c>
      <c r="B48" s="57">
        <v>25</v>
      </c>
      <c r="C48" s="57">
        <f t="shared" si="0"/>
        <v>0</v>
      </c>
      <c r="D48" s="82">
        <v>0</v>
      </c>
    </row>
    <row r="49" spans="1:4" x14ac:dyDescent="0.3">
      <c r="A49" s="75">
        <v>13.3</v>
      </c>
      <c r="B49" s="57">
        <v>25</v>
      </c>
      <c r="C49" s="57">
        <f t="shared" si="0"/>
        <v>0</v>
      </c>
      <c r="D49" s="82">
        <v>0</v>
      </c>
    </row>
    <row r="50" spans="1:4" x14ac:dyDescent="0.3">
      <c r="A50" s="75">
        <v>14.3</v>
      </c>
      <c r="B50" s="57">
        <v>25</v>
      </c>
      <c r="C50" s="57">
        <f t="shared" si="0"/>
        <v>0</v>
      </c>
      <c r="D50" s="82">
        <v>0</v>
      </c>
    </row>
    <row r="51" spans="1:4" x14ac:dyDescent="0.3">
      <c r="A51" s="75">
        <v>15.3</v>
      </c>
      <c r="B51" s="57">
        <v>25</v>
      </c>
      <c r="C51" s="57">
        <f t="shared" si="0"/>
        <v>0</v>
      </c>
      <c r="D51" s="82">
        <v>0</v>
      </c>
    </row>
    <row r="52" spans="1:4" x14ac:dyDescent="0.3">
      <c r="A52" s="75">
        <v>16.3</v>
      </c>
      <c r="B52" s="57">
        <v>25</v>
      </c>
      <c r="C52" s="57">
        <f t="shared" si="0"/>
        <v>0</v>
      </c>
      <c r="D52" s="82">
        <v>0</v>
      </c>
    </row>
    <row r="53" spans="1:4" x14ac:dyDescent="0.3">
      <c r="A53" s="75">
        <v>17.3</v>
      </c>
      <c r="B53" s="57">
        <v>25</v>
      </c>
      <c r="C53" s="57">
        <f t="shared" si="0"/>
        <v>0</v>
      </c>
      <c r="D53" s="82">
        <v>0</v>
      </c>
    </row>
    <row r="54" spans="1:4" x14ac:dyDescent="0.3">
      <c r="A54" s="75">
        <v>7.3</v>
      </c>
      <c r="B54" s="57">
        <v>25</v>
      </c>
      <c r="C54" s="57">
        <f t="shared" si="0"/>
        <v>0</v>
      </c>
      <c r="D54" s="82">
        <v>0</v>
      </c>
    </row>
    <row r="55" spans="1:4" x14ac:dyDescent="0.3">
      <c r="A55" s="75">
        <v>8.3000000000000007</v>
      </c>
      <c r="B55" s="57">
        <v>25</v>
      </c>
      <c r="C55" s="57">
        <f t="shared" si="0"/>
        <v>0</v>
      </c>
      <c r="D55" s="82">
        <v>0</v>
      </c>
    </row>
    <row r="56" spans="1:4" x14ac:dyDescent="0.3">
      <c r="A56" s="75">
        <v>9.3000000000000007</v>
      </c>
      <c r="B56" s="57">
        <v>25</v>
      </c>
      <c r="C56" s="57">
        <f t="shared" si="0"/>
        <v>0</v>
      </c>
      <c r="D56" s="82">
        <v>0</v>
      </c>
    </row>
    <row r="57" spans="1:4" x14ac:dyDescent="0.3">
      <c r="A57" s="75">
        <v>10.3</v>
      </c>
      <c r="B57" s="57">
        <v>25</v>
      </c>
      <c r="C57" s="57">
        <f t="shared" si="0"/>
        <v>0</v>
      </c>
      <c r="D57" s="82">
        <v>0</v>
      </c>
    </row>
    <row r="58" spans="1:4" x14ac:dyDescent="0.3">
      <c r="A58" s="75">
        <v>11.3</v>
      </c>
      <c r="B58" s="57">
        <v>25</v>
      </c>
      <c r="C58" s="57">
        <f t="shared" si="0"/>
        <v>0</v>
      </c>
      <c r="D58" s="82">
        <v>0</v>
      </c>
    </row>
    <row r="59" spans="1:4" x14ac:dyDescent="0.3">
      <c r="A59" s="75">
        <v>12.3</v>
      </c>
      <c r="B59" s="57">
        <v>25</v>
      </c>
      <c r="C59" s="57">
        <f t="shared" si="0"/>
        <v>0</v>
      </c>
      <c r="D59" s="82">
        <v>0</v>
      </c>
    </row>
    <row r="60" spans="1:4" x14ac:dyDescent="0.3">
      <c r="A60" s="75">
        <v>13.3</v>
      </c>
      <c r="B60" s="57">
        <v>25</v>
      </c>
      <c r="C60" s="57">
        <f t="shared" si="0"/>
        <v>0</v>
      </c>
      <c r="D60" s="82">
        <v>0</v>
      </c>
    </row>
    <row r="61" spans="1:4" x14ac:dyDescent="0.3">
      <c r="A61" s="75">
        <v>14.3</v>
      </c>
      <c r="B61" s="57">
        <v>25</v>
      </c>
      <c r="C61" s="57">
        <f t="shared" si="0"/>
        <v>0</v>
      </c>
      <c r="D61" s="82">
        <v>0</v>
      </c>
    </row>
    <row r="62" spans="1:4" x14ac:dyDescent="0.3">
      <c r="A62" s="75">
        <v>15.3</v>
      </c>
      <c r="B62" s="57">
        <v>25</v>
      </c>
      <c r="C62" s="57">
        <f t="shared" si="0"/>
        <v>0</v>
      </c>
      <c r="D62" s="82">
        <v>0</v>
      </c>
    </row>
    <row r="63" spans="1:4" ht="15" thickBot="1" x14ac:dyDescent="0.35">
      <c r="A63" s="77">
        <v>16.3</v>
      </c>
      <c r="B63" s="78">
        <v>25</v>
      </c>
      <c r="C63" s="78">
        <f t="shared" si="0"/>
        <v>0</v>
      </c>
      <c r="D63" s="83">
        <v>0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9</vt:i4>
      </vt:variant>
    </vt:vector>
  </HeadingPairs>
  <TitlesOfParts>
    <vt:vector size="9" baseType="lpstr">
      <vt:lpstr>7V_info</vt:lpstr>
      <vt:lpstr>Materiali aula</vt:lpstr>
      <vt:lpstr>Electric lighting</vt:lpstr>
      <vt:lpstr>Clear Sky</vt:lpstr>
      <vt:lpstr>Electric lighting+Clear Sky</vt:lpstr>
      <vt:lpstr>LN+LA_CS</vt:lpstr>
      <vt:lpstr>Overcast Sky</vt:lpstr>
      <vt:lpstr>Electric lighting+Overcast</vt:lpstr>
      <vt:lpstr>LN+LA_OS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Isabella Turati</dc:creator>
  <cp:lastModifiedBy>Isabella Turati</cp:lastModifiedBy>
  <cp:lastPrinted>2023-06-17T14:46:30Z</cp:lastPrinted>
  <dcterms:created xsi:type="dcterms:W3CDTF">2023-04-11T17:50:26Z</dcterms:created>
  <dcterms:modified xsi:type="dcterms:W3CDTF">2023-06-23T11:56:13Z</dcterms:modified>
</cp:coreProperties>
</file>